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drawings/drawing2.xml" ContentType="application/vnd.openxmlformats-officedocument.drawing+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3.xml" ContentType="application/vnd.openxmlformats-officedocument.drawing+xml"/>
  <Override PartName="/xl/embeddings/oleObject1.bin" ContentType="application/vnd.openxmlformats-officedocument.oleObject"/>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drawings/drawing4.xml" ContentType="application/vnd.openxmlformats-officedocument.drawing+xml"/>
  <Override PartName="/xl/embeddings/oleObject2.bin" ContentType="application/vnd.openxmlformats-officedocument.oleObject"/>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drawings/drawing5.xml" ContentType="application/vnd.openxmlformats-officedocument.drawing+xml"/>
  <Override PartName="/xl/embeddings/oleObject3.bin" ContentType="application/vnd.openxmlformats-officedocument.oleObject"/>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updateLinks="always" codeName="ThisWorkbook" defaultThemeVersion="124226"/>
  <mc:AlternateContent xmlns:mc="http://schemas.openxmlformats.org/markup-compatibility/2006">
    <mc:Choice Requires="x15">
      <x15ac:absPath xmlns:x15ac="http://schemas.microsoft.com/office/spreadsheetml/2010/11/ac" url="L:\00 ON-SITE WASTEWATER\00 Staff\Campbell, Austin\New SSTS Forms project\Final versions\"/>
    </mc:Choice>
  </mc:AlternateContent>
  <xr:revisionPtr revIDLastSave="0" documentId="13_ncr:1_{C93EF232-5E31-4FB8-83DE-0A7C1FC7C140}" xr6:coauthVersionLast="47" xr6:coauthVersionMax="47" xr10:uidLastSave="{00000000-0000-0000-0000-000000000000}"/>
  <workbookProtection workbookAlgorithmName="SHA-512" workbookHashValue="AgLdA5EREPZIB7Q/vsdGsSwuhsvDYptSoGrCFGqTY4CLAKPgWoSNKjMk11M52NF7pc+ka53PhOfb9fcFopTm2w==" workbookSaltValue="dyXJ22IdTJz4jsJLSgZb8g==" workbookSpinCount="100000" lockStructure="1"/>
  <bookViews>
    <workbookView xWindow="28680" yWindow="-1785" windowWidth="29040" windowHeight="15720" tabRatio="853" firstSheet="3" activeTab="3" xr2:uid="{00000000-000D-0000-FFFF-FFFF00000000}"/>
  </bookViews>
  <sheets>
    <sheet name="Drop-Down Lists" sheetId="38" state="hidden" r:id="rId1"/>
    <sheet name="How to Use" sheetId="52" state="hidden" r:id="rId2"/>
    <sheet name="Residential Construction" sheetId="51" state="hidden" r:id="rId3"/>
    <sheet name="Design Summary" sheetId="44" r:id="rId4"/>
    <sheet name="Soil Log 1" sheetId="45" r:id="rId5"/>
    <sheet name="Soil log 2" sheetId="46" r:id="rId6"/>
    <sheet name="Mound Calculations" sheetId="49" r:id="rId7"/>
    <sheet name="Pres. Dist." sheetId="19" r:id="rId8"/>
    <sheet name="Pump-Basic(1) " sheetId="21" r:id="rId9"/>
    <sheet name="Pump Tank(1)Demand" sheetId="22" r:id="rId10"/>
    <sheet name="Tank Buoyancy" sheetId="32" r:id="rId11"/>
  </sheets>
  <definedNames>
    <definedName name="_10___45_gpm">'Pump-Basic(1) '!$N$6</definedName>
    <definedName name="_Hlk154577723" localSheetId="2">'Residential Construction'!$A$23</definedName>
    <definedName name="AtGradeDown">'Drop-Down Lists'!$H$2:$H$27</definedName>
    <definedName name="AtGradeUp">'Drop-Down Lists'!$G$2:$G$27</definedName>
    <definedName name="Bedrooms">'Drop-Down Lists'!$A$35:$A$42</definedName>
    <definedName name="CheckNo" localSheetId="2">'Residential Construction'!#REF!</definedName>
    <definedName name="CLR">'Drop-Down Lists'!$G$30:$G$49</definedName>
    <definedName name="CoarseFragments">'Drop-Down Lists'!$J$43:$J$45</definedName>
    <definedName name="DepthAlarm">'Drop-Down Lists'!$B$30:$B$31</definedName>
    <definedName name="DepthPipe">'Drop-Down Lists'!$D$41:$D$42</definedName>
    <definedName name="DispersalMedia">'Drop-Down Lists'!$J$2:$J$3</definedName>
    <definedName name="DistHeadLoss">'Drop-Down Lists'!$E$41:$E$44</definedName>
    <definedName name="DistMedia">'Drop-Down Lists'!$E$35:$E$38</definedName>
    <definedName name="DistType">'Drop-Down Lists'!$L$69:$L$71</definedName>
    <definedName name="EfflScreen">#REF!</definedName>
    <definedName name="EffScreen">'Drop-Down Lists'!$D$33:$D$34</definedName>
    <definedName name="EndCenter">'Drop-Down Lists'!$B$27:$B$28</definedName>
    <definedName name="FlowClass">'Drop-Down Lists'!$J$6:$J$9</definedName>
    <definedName name="Gravity_Or_Pressure">'Drop-Down Lists'!$L$74:$L$75</definedName>
    <definedName name="Hue">'Drop-Down Lists'!$D$51:$D$60</definedName>
    <definedName name="LandscapePosition">'Drop-Down Lists'!$D$3:$D$10</definedName>
    <definedName name="Laterals">'Drop-Down Lists'!$K$2:$K$21</definedName>
    <definedName name="MediaDepth">'Drop-Down Lists'!$J$34:$J$36</definedName>
    <definedName name="MediaLoadRate">'Drop-Down Lists'!$D$45:$D$47</definedName>
    <definedName name="MinHead">'Drop-Down Lists'!$C$44:$C$46</definedName>
    <definedName name="MoundAbsorptionRatio">'Drop-Down Lists'!$J$17:$J$30</definedName>
    <definedName name="MPCAType">'Drop-Down Lists'!$F$62:$F$66</definedName>
    <definedName name="Nutrients">'Drop-Down Lists'!$J$62:$J$64</definedName>
    <definedName name="ObservationType">'Drop-Down Lists'!$B$50:$B$52</definedName>
    <definedName name="OtherEstabType">'Drop-Down Lists'!$L$2:$L$46</definedName>
    <definedName name="OtherEstabUnit">'Drop-Down Lists'!$M$2:$M$41</definedName>
    <definedName name="PayerName" localSheetId="2">'Residential Construction'!$B$62</definedName>
    <definedName name="PerfDia">'Drop-Down Lists'!$D$27:$D$31</definedName>
    <definedName name="PerfSpace">'Drop-Down Lists'!$B$42:$B$48</definedName>
    <definedName name="PipeDia">'Drop-Down Lists'!$I$2:$I$8</definedName>
    <definedName name="_xlnm.Print_Area" localSheetId="3">'Design Summary'!$A$1:$AD$67</definedName>
    <definedName name="_xlnm.Print_Area" localSheetId="0">'Drop-Down Lists'!$A$1:$M$47</definedName>
    <definedName name="_xlnm.Print_Area" localSheetId="6">'Mound Calculations'!$A$1:$I$224</definedName>
    <definedName name="_xlnm.Print_Area" localSheetId="7">'Pres. Dist.'!$A$1:$R$83</definedName>
    <definedName name="_xlnm.Print_Area" localSheetId="9">'Pump Tank(1)Demand'!$A$1:$T$55</definedName>
    <definedName name="_xlnm.Print_Area" localSheetId="8">'Pump-Basic(1) '!$A$1:$S$55</definedName>
    <definedName name="_xlnm.Print_Area" localSheetId="2">'Residential Construction'!$A$1:$J$84</definedName>
    <definedName name="_xlnm.Print_Area" localSheetId="4">'Soil Log 1'!$A$1:$M$79</definedName>
    <definedName name="_xlnm.Print_Area" localSheetId="5">'Soil log 2'!$A$1:$M$79</definedName>
    <definedName name="_xlnm.Print_Area" localSheetId="10">'Tank Buoyancy'!$A$1:$T$61</definedName>
    <definedName name="_xlnm.Print_Titles" localSheetId="7">'Pres. Dist.'!$1:$1</definedName>
    <definedName name="_xlnm.Print_Titles" localSheetId="9">'Pump Tank(1)Demand'!$1:$1</definedName>
    <definedName name="PumpTankDesc">'Drop-Down Lists'!$J$54:$J$59</definedName>
    <definedName name="PumpTankType">'Drop-Down Lists'!$B$62:$B$63</definedName>
    <definedName name="PumpType">'Drop-Down Lists'!$B$55:$B$56</definedName>
    <definedName name="RedoxIndicators">'Drop-Down Lists'!$F$3:$F$34</definedName>
    <definedName name="RedoxKind">'Drop-Down Lists'!$C$14:$C$20</definedName>
    <definedName name="Reduction">'Drop-Down Lists'!$D$37:$D$38</definedName>
    <definedName name="RockFragments">'Drop-Down Lists'!$J$43:$J$47</definedName>
    <definedName name="Sandy_Soil_Options">'Drop-Down Lists'!$J$49:$J$50</definedName>
    <definedName name="SHLR">'Drop-Down Lists'!$C$28:$C$40</definedName>
    <definedName name="SizeMult">'Drop-Down Lists'!$C$50:$C$51</definedName>
    <definedName name="Slope">'Drop-Down Lists'!$A$2:$A$32</definedName>
    <definedName name="SlopeShape">'Drop-Down Lists'!$C$2:$C$10</definedName>
    <definedName name="SoilTexture7080">'Drop-Down Lists'!$B$2:$B$25</definedName>
    <definedName name="SoilTextureOSTP">'Drop-Down Lists'!$E$2:$E$24</definedName>
    <definedName name="STA">'Drop-Down Lists'!$L$62:$L$66</definedName>
    <definedName name="StructureConsistence">'Drop-Down Lists'!$D$20:$D$24</definedName>
    <definedName name="StructureGrade">'Drop-Down Lists'!$C$22:$C$25</definedName>
    <definedName name="StructureShape">'Drop-Down Lists'!$D$12:$D$17</definedName>
    <definedName name="TankSize">'Drop-Down Lists'!$B$34:$B$39</definedName>
    <definedName name="Text2" localSheetId="2">'Residential Construction'!$A$45</definedName>
    <definedName name="Text4" localSheetId="2">'Residential Construction'!$A$47</definedName>
    <definedName name="Text6" localSheetId="2">'Residential Construction'!$A$8</definedName>
    <definedName name="Text7" localSheetId="2">'Residential Construction'!#REF!</definedName>
    <definedName name="Text8" localSheetId="2">'Residential Construction'!#REF!</definedName>
    <definedName name="Text9" localSheetId="2">'Residential Construction'!$A$12</definedName>
    <definedName name="TreatmentLevel">'Drop-Down Lists'!$J$67:$J$71</definedName>
    <definedName name="TypeOfWastewater">'Drop-Down Lists'!$J$74:$J$76</definedName>
    <definedName name="ValueChroma">'Drop-Down Lists'!$E$47:$E$87</definedName>
    <definedName name="VolumePipe">'Drop-Down Lists'!$E$27:$E$32</definedName>
    <definedName name="Water" localSheetId="2">'Residential Construction'!$F$28</definedName>
    <definedName name="YN">'Drop-Down Lists'!$H$30:$H$31</definedName>
    <definedName name="YNOptional">'Drop-Down Lists'!$I$33:$I$35</definedName>
    <definedName name="Z_3320ADAB_1745_4CE0_B739_BF2E8269138B_.wvu.PrintArea" localSheetId="7" hidden="1">'Pres. Dist.'!$A$1:$R$76</definedName>
    <definedName name="Z_3320ADAB_1745_4CE0_B739_BF2E8269138B_.wvu.PrintArea" localSheetId="9" hidden="1">'Pump Tank(1)Demand'!$A$1:$T$55</definedName>
    <definedName name="Z_D1431318_1DB8_4C45_813B_5A8065DFC797_.wvu.PrintArea" localSheetId="0" hidden="1">'Drop-Down Lists'!$A$1:$M$47</definedName>
    <definedName name="Z_D1431318_1DB8_4C45_813B_5A8065DFC797_.wvu.PrintArea" localSheetId="7" hidden="1">'Pres. Dist.'!$A$1:$R$83</definedName>
    <definedName name="Z_D1431318_1DB8_4C45_813B_5A8065DFC797_.wvu.PrintArea" localSheetId="9" hidden="1">'Pump Tank(1)Demand'!$A$1:$T$55</definedName>
    <definedName name="Z_D1431318_1DB8_4C45_813B_5A8065DFC797_.wvu.PrintArea" localSheetId="8" hidden="1">'Pump-Basic(1) '!$A$1:$S$54</definedName>
    <definedName name="Z_D1431318_1DB8_4C45_813B_5A8065DFC797_.wvu.PrintArea" localSheetId="10" hidden="1">'Tank Buoyancy'!$A$1:$T$61</definedName>
    <definedName name="Z_D1431318_1DB8_4C45_813B_5A8065DFC797_.wvu.PrintTitles" localSheetId="7" hidden="1">'Pres. Dist.'!$1:$1</definedName>
    <definedName name="Z_D1431318_1DB8_4C45_813B_5A8065DFC797_.wvu.PrintTitles" localSheetId="9" hidden="1">'Pump Tank(1)Demand'!$1:$1</definedName>
    <definedName name="Zip1" localSheetId="2">'Residential Construction'!$AA$8</definedName>
  </definedNames>
  <calcPr calcId="191029"/>
  <customWorkbookViews>
    <customWorkbookView name="CWLECLA - Personal View" guid="{D1431318-1DB8-4C45-813B-5A8065DFC797}" mergeInterval="0" personalView="1" maximized="1" windowWidth="1600" windowHeight="977" tabRatio="894" activeSheetId="10"/>
    <customWorkbookView name="User - Personal View" guid="{3320ADAB-1745-4CE0-B739-BF2E8269138B}" mergeInterval="0" personalView="1" maximized="1" windowWidth="1676" windowHeight="838" tabRatio="85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19" l="1"/>
  <c r="B16" i="19"/>
  <c r="U49" i="44"/>
  <c r="C15" i="49"/>
  <c r="F38" i="49"/>
  <c r="C4" i="49"/>
  <c r="D4" i="44"/>
  <c r="J6" i="51" l="1"/>
  <c r="H6" i="51"/>
  <c r="B6" i="51"/>
  <c r="AC11" i="44"/>
  <c r="H23" i="44"/>
  <c r="H42" i="51" l="1"/>
  <c r="F136" i="49"/>
  <c r="B4" i="51"/>
  <c r="B32" i="44"/>
  <c r="AD13" i="44"/>
  <c r="U36" i="44"/>
  <c r="S35" i="44"/>
  <c r="U33" i="44"/>
  <c r="S32" i="44"/>
  <c r="F13" i="44"/>
  <c r="B13" i="44"/>
  <c r="D171" i="49" l="1"/>
  <c r="F168" i="49"/>
  <c r="H168" i="49" s="1"/>
  <c r="F171" i="49" s="1"/>
  <c r="H171" i="49" s="1"/>
  <c r="H125" i="49"/>
  <c r="F125" i="49"/>
  <c r="C125" i="49"/>
  <c r="G124" i="49"/>
  <c r="E116" i="49"/>
  <c r="C116" i="49"/>
  <c r="D115" i="49"/>
  <c r="G114" i="49"/>
  <c r="G103" i="49"/>
  <c r="D92" i="49"/>
  <c r="F82" i="49"/>
  <c r="D75" i="49"/>
  <c r="F74" i="49"/>
  <c r="F55" i="49"/>
  <c r="E50" i="49"/>
  <c r="D39" i="49"/>
  <c r="J22" i="46"/>
  <c r="O6" i="46"/>
  <c r="J22" i="45"/>
  <c r="O6" i="45"/>
  <c r="B50" i="49" l="1"/>
  <c r="G50" i="49" s="1"/>
  <c r="C58" i="49" s="1"/>
  <c r="I4" i="22"/>
  <c r="C12" i="44"/>
  <c r="E114" i="49"/>
  <c r="K49" i="44"/>
  <c r="F76" i="49"/>
  <c r="F175" i="49"/>
  <c r="G173" i="49"/>
  <c r="E103" i="49"/>
  <c r="E124" i="49"/>
  <c r="C55" i="49" l="1"/>
  <c r="F58" i="49" s="1"/>
  <c r="C136" i="49"/>
  <c r="C137" i="49" s="1"/>
  <c r="D152" i="49" s="1"/>
  <c r="C114" i="49"/>
  <c r="B49" i="44"/>
  <c r="D82" i="49"/>
  <c r="C117" i="49" l="1"/>
  <c r="C131" i="49" s="1"/>
  <c r="H58" i="49"/>
  <c r="H82" i="49" s="1"/>
  <c r="D84" i="49" s="1"/>
  <c r="H55" i="49"/>
  <c r="E156" i="49" s="1"/>
  <c r="F60" i="49"/>
  <c r="C60" i="49"/>
  <c r="F62" i="49" l="1"/>
  <c r="C66" i="49"/>
  <c r="F66" i="49"/>
  <c r="F142" i="49"/>
  <c r="C50" i="44"/>
  <c r="C62" i="49"/>
  <c r="E49" i="44"/>
  <c r="C124" i="49"/>
  <c r="C103" i="49"/>
  <c r="C104" i="49" s="1"/>
  <c r="E25" i="22"/>
  <c r="K2" i="19"/>
  <c r="K2" i="21"/>
  <c r="J2" i="32"/>
  <c r="J4" i="19" l="1"/>
  <c r="E7" i="19" s="1"/>
  <c r="J7" i="19" s="1"/>
  <c r="L210" i="49"/>
  <c r="M210" i="49" s="1"/>
  <c r="D142" i="49"/>
  <c r="E147" i="49" s="1"/>
  <c r="E131" i="49"/>
  <c r="C108" i="49"/>
  <c r="D221" i="49"/>
  <c r="F221" i="49" s="1"/>
  <c r="K48" i="44"/>
  <c r="U48" i="44"/>
  <c r="C126" i="49"/>
  <c r="K50" i="44" s="1"/>
  <c r="E108" i="49"/>
  <c r="S2" i="32"/>
  <c r="C109" i="49" l="1"/>
  <c r="AC50" i="44" s="1"/>
  <c r="H142" i="49"/>
  <c r="D143" i="49" s="1"/>
  <c r="G131" i="49"/>
  <c r="C132" i="49" s="1"/>
  <c r="G147" i="49" s="1"/>
  <c r="E148" i="49" s="1"/>
  <c r="H57" i="32"/>
  <c r="H53" i="32"/>
  <c r="B57" i="32" s="1"/>
  <c r="B53" i="32"/>
  <c r="H47" i="32"/>
  <c r="E57" i="32" s="1"/>
  <c r="B47" i="32"/>
  <c r="F40" i="32"/>
  <c r="E53" i="32" s="1"/>
  <c r="D40" i="32"/>
  <c r="G36" i="32"/>
  <c r="B40" i="32" s="1"/>
  <c r="D36" i="32"/>
  <c r="H30" i="32"/>
  <c r="B36" i="32" s="1"/>
  <c r="R21" i="32"/>
  <c r="O21" i="32"/>
  <c r="H21" i="32"/>
  <c r="E21" i="32"/>
  <c r="Q17" i="32"/>
  <c r="L21" i="32" s="1"/>
  <c r="N17" i="32"/>
  <c r="H17" i="32"/>
  <c r="B21" i="32" s="1"/>
  <c r="N10" i="32"/>
  <c r="I10" i="32"/>
  <c r="F10" i="32"/>
  <c r="E17" i="32" s="1"/>
  <c r="C10" i="32"/>
  <c r="B17" i="32" s="1"/>
  <c r="G54" i="22"/>
  <c r="S53" i="22"/>
  <c r="S52" i="22"/>
  <c r="S51" i="22"/>
  <c r="G50" i="22"/>
  <c r="C50" i="22"/>
  <c r="G47" i="22"/>
  <c r="F42" i="22"/>
  <c r="J42" i="22" s="1"/>
  <c r="R51" i="22" s="1"/>
  <c r="C40" i="22"/>
  <c r="J34" i="22"/>
  <c r="J32" i="22"/>
  <c r="J36" i="22" s="1"/>
  <c r="F38" i="22" s="1"/>
  <c r="G30" i="22"/>
  <c r="K25" i="22"/>
  <c r="B30" i="44" s="1"/>
  <c r="H21" i="22"/>
  <c r="W20" i="22"/>
  <c r="AF15" i="22"/>
  <c r="AA20" i="22" s="1"/>
  <c r="AE11" i="22"/>
  <c r="AE6" i="22"/>
  <c r="T2" i="22"/>
  <c r="J48" i="21"/>
  <c r="F48" i="21"/>
  <c r="B48" i="21"/>
  <c r="B39" i="21"/>
  <c r="H39" i="21" s="1"/>
  <c r="H43" i="21" s="1"/>
  <c r="S2" i="21"/>
  <c r="B69" i="19"/>
  <c r="L63" i="19"/>
  <c r="H69" i="19" s="1"/>
  <c r="E49" i="19"/>
  <c r="B49" i="19"/>
  <c r="G37" i="19"/>
  <c r="K21" i="19"/>
  <c r="G16" i="19"/>
  <c r="J57" i="19"/>
  <c r="F61" i="19" s="1"/>
  <c r="R2" i="19"/>
  <c r="D162" i="49" l="1"/>
  <c r="D164" i="49" s="1"/>
  <c r="F164" i="49" s="1"/>
  <c r="U50" i="44" s="1"/>
  <c r="D222" i="49"/>
  <c r="F222" i="49" s="1"/>
  <c r="AC49" i="44"/>
  <c r="E69" i="19"/>
  <c r="L69" i="19" s="1"/>
  <c r="B73" i="19" s="1"/>
  <c r="G73" i="19" s="1"/>
  <c r="I30" i="44" s="1"/>
  <c r="AC32" i="44"/>
  <c r="P52" i="22"/>
  <c r="AU60" i="22"/>
  <c r="N21" i="22"/>
  <c r="R53" i="22" s="1"/>
  <c r="Q25" i="22"/>
  <c r="AF20" i="22"/>
  <c r="G21" i="19"/>
  <c r="O21" i="19" s="1"/>
  <c r="H25" i="19" s="1"/>
  <c r="M25" i="19" s="1"/>
  <c r="H49" i="19"/>
  <c r="B53" i="19" s="1"/>
  <c r="C38" i="22"/>
  <c r="J38" i="22" s="1"/>
  <c r="C52" i="22"/>
  <c r="C30" i="22"/>
  <c r="K30" i="22" s="1"/>
  <c r="N2" i="22"/>
  <c r="F40" i="22" l="1"/>
  <c r="I40" i="22" s="1"/>
  <c r="O30" i="44"/>
  <c r="B37" i="19"/>
  <c r="M37" i="19" s="1"/>
  <c r="B61" i="19" s="1"/>
  <c r="L61" i="19" s="1"/>
  <c r="K8" i="21" s="1"/>
  <c r="H51" i="21" s="1"/>
  <c r="F28" i="44" s="1"/>
  <c r="AC35" i="44"/>
  <c r="K23" i="22"/>
  <c r="Q23" i="22" s="1"/>
  <c r="K47" i="22"/>
  <c r="G52" i="22" s="1"/>
  <c r="J52" i="22" s="1"/>
  <c r="E53" i="19" l="1"/>
  <c r="H53" i="19" s="1"/>
  <c r="E34" i="21"/>
  <c r="B43" i="21" s="1"/>
  <c r="N43" i="21" s="1"/>
  <c r="M48" i="21" s="1"/>
  <c r="P48" i="21" s="1"/>
  <c r="O51" i="21" s="1"/>
  <c r="L28" i="44" s="1"/>
  <c r="C47" i="22"/>
  <c r="R52" i="22" s="1"/>
  <c r="X30" i="44"/>
  <c r="P49" i="22"/>
  <c r="P51" i="22"/>
  <c r="C54" i="22"/>
  <c r="J54" i="22" s="1"/>
  <c r="P50" i="22" s="1"/>
</calcChain>
</file>

<file path=xl/sharedStrings.xml><?xml version="1.0" encoding="utf-8"?>
<sst xmlns="http://schemas.openxmlformats.org/spreadsheetml/2006/main" count="1756" uniqueCount="1246">
  <si>
    <t>Pumping to Gravity or Pressure Distribution:</t>
  </si>
  <si>
    <t>7/32</t>
  </si>
  <si>
    <t xml:space="preserve">X </t>
  </si>
  <si>
    <t>Calculate Drainback:</t>
  </si>
  <si>
    <t>Length of Supply Pipe =</t>
  </si>
  <si>
    <t>Pump On</t>
  </si>
  <si>
    <t>Pump Off</t>
  </si>
  <si>
    <t>Alarm Depth</t>
  </si>
  <si>
    <r>
      <t>ft</t>
    </r>
    <r>
      <rPr>
        <vertAlign val="superscript"/>
        <sz val="10"/>
        <rFont val="Trebuchet MS"/>
        <family val="2"/>
      </rPr>
      <t>2</t>
    </r>
  </si>
  <si>
    <t>NA</t>
  </si>
  <si>
    <t>Comments:</t>
  </si>
  <si>
    <t>Fitting Type</t>
  </si>
  <si>
    <t xml:space="preserve">Gate Valve </t>
  </si>
  <si>
    <t>90 Deg Elbow</t>
  </si>
  <si>
    <t>45 Deg Elbow</t>
  </si>
  <si>
    <t>Tee - Flow Thru</t>
  </si>
  <si>
    <t>Tee - Branch Flow</t>
  </si>
  <si>
    <t>Swing Check Valve</t>
  </si>
  <si>
    <t>Angle Valve</t>
  </si>
  <si>
    <t>Globe Valve</t>
  </si>
  <si>
    <t>Butterfly Valve</t>
  </si>
  <si>
    <r>
      <t xml:space="preserve">between pump </t>
    </r>
    <r>
      <rPr>
        <sz val="10"/>
        <rFont val="Arial"/>
        <family val="2"/>
      </rPr>
      <t>and</t>
    </r>
    <r>
      <rPr>
        <sz val="10"/>
        <rFont val="Trebuchet MS"/>
        <family val="2"/>
      </rPr>
      <t xml:space="preserve"> point of discharge:</t>
    </r>
  </si>
  <si>
    <t>Other</t>
  </si>
  <si>
    <t>Drainfield rock &amp; pea gravel</t>
  </si>
  <si>
    <t>Sand</t>
  </si>
  <si>
    <t>1.</t>
  </si>
  <si>
    <t>2.</t>
  </si>
  <si>
    <r>
      <t xml:space="preserve">Select </t>
    </r>
    <r>
      <rPr>
        <i/>
        <sz val="10"/>
        <rFont val="Trebuchet MS"/>
        <family val="2"/>
      </rPr>
      <t>Type of Manifold Connection</t>
    </r>
    <r>
      <rPr>
        <sz val="10"/>
        <rFont val="Trebuchet MS"/>
        <family val="2"/>
      </rPr>
      <t xml:space="preserve"> (End or Center):</t>
    </r>
  </si>
  <si>
    <t>5.</t>
  </si>
  <si>
    <t>ft</t>
  </si>
  <si>
    <t>6.</t>
  </si>
  <si>
    <t>in</t>
  </si>
  <si>
    <t>7.</t>
  </si>
  <si>
    <t>Gallons</t>
  </si>
  <si>
    <t>8.</t>
  </si>
  <si>
    <t>9.</t>
  </si>
  <si>
    <r>
      <t>Volume of Distribution Piping</t>
    </r>
    <r>
      <rPr>
        <sz val="10"/>
        <rFont val="Trebuchet MS"/>
        <family val="2"/>
      </rPr>
      <t xml:space="preserve"> = </t>
    </r>
  </si>
  <si>
    <t>X</t>
  </si>
  <si>
    <t>=</t>
  </si>
  <si>
    <t>10.</t>
  </si>
  <si>
    <r>
      <t xml:space="preserve">Select </t>
    </r>
    <r>
      <rPr>
        <i/>
        <sz val="10"/>
        <rFont val="Trebuchet MS"/>
        <family val="2"/>
      </rPr>
      <t>Perforation Spacing</t>
    </r>
    <r>
      <rPr>
        <sz val="10"/>
        <rFont val="Trebuchet MS"/>
        <family val="2"/>
      </rPr>
      <t>:</t>
    </r>
  </si>
  <si>
    <t>11.</t>
  </si>
  <si>
    <t>ft =</t>
  </si>
  <si>
    <t>Spaces</t>
  </si>
  <si>
    <t>12.</t>
  </si>
  <si>
    <t>13.</t>
  </si>
  <si>
    <r>
      <t xml:space="preserve">Perforations Per Lateral </t>
    </r>
    <r>
      <rPr>
        <sz val="10"/>
        <rFont val="Trebuchet MS"/>
        <family val="2"/>
      </rPr>
      <t>=</t>
    </r>
  </si>
  <si>
    <t>1/4</t>
  </si>
  <si>
    <t>End</t>
  </si>
  <si>
    <t>3/16</t>
  </si>
  <si>
    <t>1/8</t>
  </si>
  <si>
    <t>14.</t>
  </si>
  <si>
    <t>ft   =</t>
  </si>
  <si>
    <t>ft  =</t>
  </si>
  <si>
    <t>ft  X</t>
  </si>
  <si>
    <t>ft   X</t>
  </si>
  <si>
    <t>15.</t>
  </si>
  <si>
    <t>16.</t>
  </si>
  <si>
    <t>17.</t>
  </si>
  <si>
    <r>
      <t xml:space="preserve">Select </t>
    </r>
    <r>
      <rPr>
        <i/>
        <sz val="10"/>
        <rFont val="Trebuchet MS"/>
        <family val="2"/>
      </rPr>
      <t>Minimum Average Head</t>
    </r>
    <r>
      <rPr>
        <sz val="10"/>
        <rFont val="Trebuchet MS"/>
        <family val="2"/>
      </rPr>
      <t>:</t>
    </r>
  </si>
  <si>
    <t>18.</t>
  </si>
  <si>
    <t>GPM</t>
  </si>
  <si>
    <t>Gravity Distribution</t>
  </si>
  <si>
    <t>3.</t>
  </si>
  <si>
    <t>4.</t>
  </si>
  <si>
    <t>-</t>
  </si>
  <si>
    <t>Inches</t>
  </si>
  <si>
    <t>A pump must be selected to deliver at least</t>
  </si>
  <si>
    <t>A.</t>
  </si>
  <si>
    <t>Rectangle area = Length (L) X Width (W)</t>
  </si>
  <si>
    <t>C.</t>
  </si>
  <si>
    <t>Gallons Per Inch</t>
  </si>
  <si>
    <t>Center</t>
  </si>
  <si>
    <t>Linear, Convex</t>
  </si>
  <si>
    <t>Concave, Convex</t>
  </si>
  <si>
    <t>Concave, Concave</t>
  </si>
  <si>
    <t>Concave, Linear</t>
  </si>
  <si>
    <t>Single grain</t>
  </si>
  <si>
    <t>S1</t>
  </si>
  <si>
    <t>S2</t>
  </si>
  <si>
    <t>S3</t>
  </si>
  <si>
    <t>S4</t>
  </si>
  <si>
    <t>T1</t>
  </si>
  <si>
    <t>loam</t>
  </si>
  <si>
    <t>T2</t>
  </si>
  <si>
    <t>Rigid</t>
  </si>
  <si>
    <t>T3</t>
  </si>
  <si>
    <t>medium sandy loam</t>
  </si>
  <si>
    <t>T4</t>
  </si>
  <si>
    <t>fine sandy loam</t>
  </si>
  <si>
    <t>T5</t>
  </si>
  <si>
    <t>very fine loamy sand</t>
  </si>
  <si>
    <t>T6</t>
  </si>
  <si>
    <t>medium loamy sand</t>
  </si>
  <si>
    <t>fine loamy sand</t>
  </si>
  <si>
    <t>very fine sand</t>
  </si>
  <si>
    <t>S1, T6</t>
  </si>
  <si>
    <t>medium sand</t>
  </si>
  <si>
    <t>fine sand</t>
  </si>
  <si>
    <t>S2, T6</t>
  </si>
  <si>
    <t>S3, T6</t>
  </si>
  <si>
    <t>S4, T1</t>
  </si>
  <si>
    <t>S4, T2</t>
  </si>
  <si>
    <t>S4, T6</t>
  </si>
  <si>
    <t>Bar or lounge (no meals)</t>
  </si>
  <si>
    <t>b.</t>
  </si>
  <si>
    <t>Linear, Linear</t>
  </si>
  <si>
    <t>Linear, Concave</t>
  </si>
  <si>
    <t>Summit</t>
  </si>
  <si>
    <t>S1, T2</t>
  </si>
  <si>
    <t>Convex, Linear</t>
  </si>
  <si>
    <t>Shoulder</t>
  </si>
  <si>
    <t>S1, T3</t>
  </si>
  <si>
    <t>Concentrations</t>
  </si>
  <si>
    <t>Camp, day without meals</t>
  </si>
  <si>
    <t>Convex, Convex</t>
  </si>
  <si>
    <t>Back/ Side Slope</t>
  </si>
  <si>
    <t>S1, T4</t>
  </si>
  <si>
    <t>Depletions</t>
  </si>
  <si>
    <t>Convex, Concave</t>
  </si>
  <si>
    <t>Foot Slope</t>
  </si>
  <si>
    <t>S1, T5</t>
  </si>
  <si>
    <t>Gleyed</t>
  </si>
  <si>
    <t>S2, T2</t>
  </si>
  <si>
    <t>Concentrations, gleyed</t>
  </si>
  <si>
    <t>clay</t>
  </si>
  <si>
    <t>S2, T3</t>
  </si>
  <si>
    <t>Depletions, gleyed</t>
  </si>
  <si>
    <t>silty clay</t>
  </si>
  <si>
    <t>S2, T4</t>
  </si>
  <si>
    <t>Concentrations, depletions, gleyed</t>
  </si>
  <si>
    <t>sandy clay</t>
  </si>
  <si>
    <t>S2, T5</t>
  </si>
  <si>
    <t>clay loam</t>
  </si>
  <si>
    <t>S3, T1</t>
  </si>
  <si>
    <t>silty clay loam</t>
  </si>
  <si>
    <t>gal/in =</t>
  </si>
  <si>
    <t>in +</t>
  </si>
  <si>
    <t>in  =</t>
  </si>
  <si>
    <t>in =</t>
  </si>
  <si>
    <t>S3, T2</t>
  </si>
  <si>
    <t>sandy clay loam</t>
  </si>
  <si>
    <t>S3, T3</t>
  </si>
  <si>
    <t>Blocky</t>
  </si>
  <si>
    <t>silt</t>
  </si>
  <si>
    <t>S3, T4</t>
  </si>
  <si>
    <t>Extremely Firm</t>
  </si>
  <si>
    <t>silt loam</t>
  </si>
  <si>
    <t>S3, T5</t>
  </si>
  <si>
    <t>S4, T3</t>
  </si>
  <si>
    <t>S4, T4</t>
  </si>
  <si>
    <t>S4, T5</t>
  </si>
  <si>
    <r>
      <t xml:space="preserve">Calculate </t>
    </r>
    <r>
      <rPr>
        <i/>
        <sz val="10"/>
        <rFont val="Trebuchet MS"/>
        <family val="2"/>
      </rPr>
      <t>Volume to Cover Pump</t>
    </r>
    <r>
      <rPr>
        <sz val="10"/>
        <rFont val="Trebuchet MS"/>
        <family val="2"/>
      </rPr>
      <t xml:space="preserve"> (The inlet of the pump must be at least 4-inches from the bottom of the pump tank &amp; 2 inches of water covering the pump is recommended)</t>
    </r>
  </si>
  <si>
    <t>2ft</t>
  </si>
  <si>
    <t xml:space="preserve">ft       </t>
  </si>
  <si>
    <t>ft per 100ft</t>
  </si>
  <si>
    <t>3.14     X</t>
  </si>
  <si>
    <t>Drainfield rock</t>
  </si>
  <si>
    <t>in  X</t>
  </si>
  <si>
    <t>Comments/Special Design Considerations:</t>
  </si>
  <si>
    <t>2.  HEAD REQUIREMENTS</t>
  </si>
  <si>
    <t>3.  PUMP SELECTION</t>
  </si>
  <si>
    <t>(</t>
  </si>
  <si>
    <t>+</t>
  </si>
  <si>
    <t>Design Flow:</t>
  </si>
  <si>
    <t>GPD</t>
  </si>
  <si>
    <t>Measuring from bottom of tank:</t>
  </si>
  <si>
    <t>Pressurized Bed</t>
  </si>
  <si>
    <t>I</t>
  </si>
  <si>
    <t>II</t>
  </si>
  <si>
    <t>III</t>
  </si>
  <si>
    <t>IV</t>
  </si>
  <si>
    <t>square foot</t>
  </si>
  <si>
    <t>Motel</t>
  </si>
  <si>
    <t>Rooming house</t>
  </si>
  <si>
    <t>resident</t>
  </si>
  <si>
    <t>child</t>
  </si>
  <si>
    <t>person</t>
  </si>
  <si>
    <t>Labor camp</t>
  </si>
  <si>
    <t>employee</t>
  </si>
  <si>
    <t>Commercial</t>
  </si>
  <si>
    <t>Retail store</t>
  </si>
  <si>
    <t>customer</t>
  </si>
  <si>
    <t>toilet</t>
  </si>
  <si>
    <t>Shopping center</t>
  </si>
  <si>
    <t>parking space</t>
  </si>
  <si>
    <t>Office</t>
  </si>
  <si>
    <t>Medical office*</t>
  </si>
  <si>
    <t>practitioner</t>
  </si>
  <si>
    <t>patient</t>
  </si>
  <si>
    <t>Industrial building*</t>
  </si>
  <si>
    <t>Laundromat</t>
  </si>
  <si>
    <t>Barber shop*</t>
  </si>
  <si>
    <t>chair</t>
  </si>
  <si>
    <t>Beauty salon*</t>
  </si>
  <si>
    <t>station</t>
  </si>
  <si>
    <t>with food vendor space</t>
  </si>
  <si>
    <t>seat (open 16 hours or less)</t>
  </si>
  <si>
    <t>seat (open more    than 16 hours)</t>
  </si>
  <si>
    <t>seat (open 16  hours or less, single service articles)</t>
  </si>
  <si>
    <t>seat (open more  than 16 hours,  single service   articles)</t>
  </si>
  <si>
    <t>Restaurant (short  order)</t>
  </si>
  <si>
    <t>Restaurant (drive‑ in)</t>
  </si>
  <si>
    <t>car space</t>
  </si>
  <si>
    <t>Restaurant (carry  out including caterers)</t>
  </si>
  <si>
    <t>Institutional meals</t>
  </si>
  <si>
    <t>Cafeteria</t>
  </si>
  <si>
    <t>seat</t>
  </si>
  <si>
    <t>car stall</t>
  </si>
  <si>
    <t>Theater</t>
  </si>
  <si>
    <t>auditorium seat</t>
  </si>
  <si>
    <t>Bowling alley</t>
  </si>
  <si>
    <t>alley</t>
  </si>
  <si>
    <t>visitor</t>
  </si>
  <si>
    <t>Stadium</t>
  </si>
  <si>
    <t>Permanent mobile  home</t>
  </si>
  <si>
    <t>Camp, day with meals</t>
  </si>
  <si>
    <t>Resort</t>
  </si>
  <si>
    <t>Cabin, resort</t>
  </si>
  <si>
    <t>Retail resort store</t>
  </si>
  <si>
    <t>Park or   swimming pool</t>
  </si>
  <si>
    <t>Visitor center</t>
  </si>
  <si>
    <t>convenience store customer</t>
  </si>
  <si>
    <t>Service station* customer</t>
  </si>
  <si>
    <t>service bay</t>
  </si>
  <si>
    <t>Airport, bus station, rail depot</t>
  </si>
  <si>
    <t>passenger</t>
  </si>
  <si>
    <t>restroom</t>
  </si>
  <si>
    <t>bed</t>
  </si>
  <si>
    <t>Mental health hospital*</t>
  </si>
  <si>
    <t>Prison or jail</t>
  </si>
  <si>
    <t>Nursing home, other adult congregate living</t>
  </si>
  <si>
    <t>Other public institution</t>
  </si>
  <si>
    <t>School (no gym, no cafeteria, and no showers)</t>
  </si>
  <si>
    <t>student</t>
  </si>
  <si>
    <t>School (with cafeteria, no gym and no showers)</t>
  </si>
  <si>
    <t>School (with cafeteria, gym, and showers)</t>
  </si>
  <si>
    <t>School (boarding)</t>
  </si>
  <si>
    <t>Assembly hall</t>
  </si>
  <si>
    <t>Public lavatory</t>
  </si>
  <si>
    <t>user</t>
  </si>
  <si>
    <t>Public shower</t>
  </si>
  <si>
    <t>shower taken</t>
  </si>
  <si>
    <t>add for each nonresident meal</t>
  </si>
  <si>
    <t>Labor camp (semi permanent)</t>
  </si>
  <si>
    <t>Restaurant (does not include bar or lounge)</t>
  </si>
  <si>
    <t>D.</t>
  </si>
  <si>
    <t>E.</t>
  </si>
  <si>
    <r>
      <t>Bed Area</t>
    </r>
    <r>
      <rPr>
        <sz val="10"/>
        <rFont val="Trebuchet MS"/>
        <family val="2"/>
      </rPr>
      <t xml:space="preserve">  =  Bed Width (ft) X Bed Length (ft)</t>
    </r>
  </si>
  <si>
    <r>
      <t xml:space="preserve">Calculate </t>
    </r>
    <r>
      <rPr>
        <i/>
        <sz val="10"/>
        <rFont val="Trebuchet MS"/>
        <family val="2"/>
      </rPr>
      <t>Total Tank Volume</t>
    </r>
  </si>
  <si>
    <r>
      <t>Depth from bottom of inlet pipe to tank bottom</t>
    </r>
    <r>
      <rPr>
        <sz val="10"/>
        <rFont val="Trebuchet MS"/>
        <family val="2"/>
      </rPr>
      <t>:</t>
    </r>
  </si>
  <si>
    <r>
      <t>Total Tank Volume</t>
    </r>
    <r>
      <rPr>
        <sz val="10"/>
        <rFont val="Trebuchet MS"/>
        <family val="2"/>
      </rPr>
      <t xml:space="preserve"> = </t>
    </r>
    <r>
      <rPr>
        <i/>
        <sz val="10"/>
        <rFont val="Trebuchet MS"/>
        <family val="2"/>
      </rPr>
      <t>Depth from bottom of inlet pipe</t>
    </r>
    <r>
      <rPr>
        <sz val="10"/>
        <rFont val="Trebuchet MS"/>
        <family val="2"/>
      </rPr>
      <t xml:space="preserve"> (Line 4.A) X </t>
    </r>
    <r>
      <rPr>
        <i/>
        <sz val="10"/>
        <rFont val="Trebuchet MS"/>
        <family val="2"/>
      </rPr>
      <t>Gallons/Inch</t>
    </r>
    <r>
      <rPr>
        <sz val="10"/>
        <rFont val="Trebuchet MS"/>
        <family val="2"/>
      </rPr>
      <t xml:space="preserve"> (Line 2)</t>
    </r>
  </si>
  <si>
    <r>
      <t>Diameter of Supply Pipe</t>
    </r>
    <r>
      <rPr>
        <sz val="10"/>
        <rFont val="Trebuchet MS"/>
        <family val="2"/>
      </rPr>
      <t>=</t>
    </r>
  </si>
  <si>
    <r>
      <t>Volume of Liquid Per Lineal Foot of Pipe</t>
    </r>
    <r>
      <rPr>
        <sz val="10"/>
        <rFont val="Trebuchet MS"/>
        <family val="2"/>
      </rPr>
      <t xml:space="preserve"> =</t>
    </r>
  </si>
  <si>
    <r>
      <t>Drainback</t>
    </r>
    <r>
      <rPr>
        <sz val="10"/>
        <rFont val="Trebuchet MS"/>
        <family val="2"/>
      </rPr>
      <t xml:space="preserve"> = </t>
    </r>
    <r>
      <rPr>
        <i/>
        <sz val="10"/>
        <rFont val="Trebuchet MS"/>
        <family val="2"/>
      </rPr>
      <t>Length of Supply Pipe</t>
    </r>
    <r>
      <rPr>
        <sz val="10"/>
        <rFont val="Trebuchet MS"/>
        <family val="2"/>
      </rPr>
      <t xml:space="preserve"> X </t>
    </r>
    <r>
      <rPr>
        <i/>
        <sz val="10"/>
        <rFont val="Trebuchet MS"/>
        <family val="2"/>
      </rPr>
      <t>Volume of Liquid Per Lineal Foot of Pipe</t>
    </r>
  </si>
  <si>
    <r>
      <t xml:space="preserve">Calculate </t>
    </r>
    <r>
      <rPr>
        <i/>
        <sz val="10"/>
        <rFont val="Trebuchet MS"/>
        <family val="2"/>
      </rPr>
      <t>Float Separation Distance</t>
    </r>
    <r>
      <rPr>
        <sz val="10"/>
        <rFont val="Trebuchet MS"/>
        <family val="2"/>
      </rPr>
      <t xml:space="preserve"> using </t>
    </r>
    <r>
      <rPr>
        <i/>
        <sz val="10"/>
        <rFont val="Trebuchet MS"/>
        <family val="2"/>
      </rPr>
      <t>Dosing Volume</t>
    </r>
    <r>
      <rPr>
        <sz val="10"/>
        <rFont val="Trebuchet MS"/>
        <family val="2"/>
      </rPr>
      <t>.</t>
    </r>
  </si>
  <si>
    <t>feet</t>
  </si>
  <si>
    <t>B.</t>
  </si>
  <si>
    <t>inches</t>
  </si>
  <si>
    <t>F.</t>
  </si>
  <si>
    <t>G.</t>
  </si>
  <si>
    <t>H.</t>
  </si>
  <si>
    <t>gpd ÷</t>
  </si>
  <si>
    <t>Perfs. Per Lateral</t>
  </si>
  <si>
    <t>Gallons/ft</t>
  </si>
  <si>
    <r>
      <t>Circle area = 3.14r</t>
    </r>
    <r>
      <rPr>
        <vertAlign val="superscript"/>
        <sz val="10"/>
        <rFont val="Trebuchet MS"/>
        <family val="2"/>
      </rPr>
      <t>2</t>
    </r>
    <r>
      <rPr>
        <sz val="10"/>
        <rFont val="Trebuchet MS"/>
        <family val="2"/>
      </rPr>
      <t xml:space="preserve"> (3.14 X radius X radius)</t>
    </r>
  </si>
  <si>
    <t>in  +</t>
  </si>
  <si>
    <t>Doses</t>
  </si>
  <si>
    <t>gal +</t>
  </si>
  <si>
    <t xml:space="preserve">gal = </t>
  </si>
  <si>
    <t>Fine Sand</t>
  </si>
  <si>
    <t>Loam</t>
  </si>
  <si>
    <t>Silt Loam</t>
  </si>
  <si>
    <t>Clay Loam</t>
  </si>
  <si>
    <t>Silty Clay Loam</t>
  </si>
  <si>
    <t>Sandy Clay Loam</t>
  </si>
  <si>
    <t>Silty Clay</t>
  </si>
  <si>
    <t>Sandy Clay</t>
  </si>
  <si>
    <t>Clay</t>
  </si>
  <si>
    <t>Coarse Sand</t>
  </si>
  <si>
    <t>Granular</t>
  </si>
  <si>
    <t>Prismatic</t>
  </si>
  <si>
    <t>Massive</t>
  </si>
  <si>
    <t>Weak</t>
  </si>
  <si>
    <t>Moderate</t>
  </si>
  <si>
    <t>Strong</t>
  </si>
  <si>
    <t>Loose</t>
  </si>
  <si>
    <t>Friable</t>
  </si>
  <si>
    <t>Firm</t>
  </si>
  <si>
    <t>Total Number of Perf.</t>
  </si>
  <si>
    <t>Sandy Loam</t>
  </si>
  <si>
    <t>Gallons per inch</t>
  </si>
  <si>
    <t>2 inches)   X</t>
  </si>
  <si>
    <t>Mound</t>
  </si>
  <si>
    <t>At-Grade</t>
  </si>
  <si>
    <t>x</t>
  </si>
  <si>
    <t>ft  +</t>
  </si>
  <si>
    <t>Structureless</t>
  </si>
  <si>
    <t>Yes</t>
  </si>
  <si>
    <t>No</t>
  </si>
  <si>
    <t>÷</t>
  </si>
  <si>
    <t>feet of total head.</t>
  </si>
  <si>
    <t>Distribution Head Loss:</t>
  </si>
  <si>
    <t>Elevation Difference</t>
  </si>
  <si>
    <t>ft per 100ft of pipe</t>
  </si>
  <si>
    <t>Friction Loss =</t>
  </si>
  <si>
    <t>Supply Friction Loss =</t>
  </si>
  <si>
    <t>Additional Head Loss:</t>
  </si>
  <si>
    <t>coarse sandy loam</t>
  </si>
  <si>
    <t>coarse sand</t>
  </si>
  <si>
    <t>coarse loamy sand</t>
  </si>
  <si>
    <t>Toe Slope</t>
  </si>
  <si>
    <t>very fine sandy loam</t>
  </si>
  <si>
    <t>1/16</t>
  </si>
  <si>
    <t>Rock</t>
  </si>
  <si>
    <t>laterals</t>
  </si>
  <si>
    <t>Gal</t>
  </si>
  <si>
    <t>Slope</t>
  </si>
  <si>
    <t>Tank Size</t>
  </si>
  <si>
    <t>SHLR</t>
  </si>
  <si>
    <t>DepthPipe</t>
  </si>
  <si>
    <t>SizeMult</t>
  </si>
  <si>
    <t>MediaLoadRate</t>
  </si>
  <si>
    <t>DispersalMedia</t>
  </si>
  <si>
    <t>AtGradeUp</t>
  </si>
  <si>
    <t>PipeDia</t>
  </si>
  <si>
    <t>VolumePipe</t>
  </si>
  <si>
    <t>Laterals</t>
  </si>
  <si>
    <t>PerfSpace</t>
  </si>
  <si>
    <t>PerfDia</t>
  </si>
  <si>
    <t>DistType</t>
  </si>
  <si>
    <t>MinHead</t>
  </si>
  <si>
    <t>DistHeadLoss</t>
  </si>
  <si>
    <t>DepthAlarm</t>
  </si>
  <si>
    <t>DistMedia</t>
  </si>
  <si>
    <t>Bedrooms</t>
  </si>
  <si>
    <t>FlowClass</t>
  </si>
  <si>
    <t>Reduction</t>
  </si>
  <si>
    <t>EfflScreen</t>
  </si>
  <si>
    <t>STA</t>
  </si>
  <si>
    <t>EndCenter</t>
  </si>
  <si>
    <t>SoilTexture7080</t>
  </si>
  <si>
    <t>SlopeShape</t>
  </si>
  <si>
    <t>LandscapePosition</t>
  </si>
  <si>
    <t>SoilTextureOSTP</t>
  </si>
  <si>
    <t>StructureShape</t>
  </si>
  <si>
    <t>RedoxKind</t>
  </si>
  <si>
    <t>StructureGrade</t>
  </si>
  <si>
    <t>StructureConsistence</t>
  </si>
  <si>
    <t>RedoxIndicators</t>
  </si>
  <si>
    <t>OtherEstabType</t>
  </si>
  <si>
    <t>OtherEstabUnit</t>
  </si>
  <si>
    <t>CLR</t>
  </si>
  <si>
    <t>YN</t>
  </si>
  <si>
    <t>MoundAbsorptionRatio</t>
  </si>
  <si>
    <r>
      <t xml:space="preserve">Design Flow </t>
    </r>
    <r>
      <rPr>
        <i/>
        <sz val="9"/>
        <rFont val="Trebuchet MS"/>
        <family val="2"/>
      </rPr>
      <t>(Design Sum.1A)</t>
    </r>
    <r>
      <rPr>
        <sz val="8"/>
        <rFont val="Trebuchet MS"/>
        <family val="2"/>
      </rPr>
      <t>:</t>
    </r>
  </si>
  <si>
    <t>bedrock</t>
  </si>
  <si>
    <t>Concentrations, depletions</t>
  </si>
  <si>
    <t>MediaDepth</t>
  </si>
  <si>
    <t>Optional</t>
  </si>
  <si>
    <t>YN-Optional</t>
  </si>
  <si>
    <t xml:space="preserve">     </t>
  </si>
  <si>
    <t>gals   X     4    =</t>
  </si>
  <si>
    <t>campsite without sewer hook-up, with central toilet or shower facility, served by dump station (per site)</t>
  </si>
  <si>
    <t>campsite without sewer hook-up, with central toilet or shower facility (per site)</t>
  </si>
  <si>
    <t>campsite with sewer hook-up (per site/space)</t>
  </si>
  <si>
    <t>campsite with sewer hook-up (per person)</t>
  </si>
  <si>
    <t>Loamy Sand</t>
  </si>
  <si>
    <t>Loamy Coarse Sand</t>
  </si>
  <si>
    <t>Very Fine Sand</t>
  </si>
  <si>
    <t>Loamy Fine Sand</t>
  </si>
  <si>
    <t>Loamy Very Fine Sand</t>
  </si>
  <si>
    <t>Silt</t>
  </si>
  <si>
    <t xml:space="preserve">1.  </t>
  </si>
  <si>
    <t>PUMP CAPACITY</t>
  </si>
  <si>
    <t>35-50%</t>
  </si>
  <si>
    <t>&gt;50%</t>
  </si>
  <si>
    <t>Probe</t>
  </si>
  <si>
    <t>Auger</t>
  </si>
  <si>
    <t xml:space="preserve">ObservationType </t>
  </si>
  <si>
    <t xml:space="preserve">ft  = </t>
  </si>
  <si>
    <t>(10 - 45 gpm)</t>
  </si>
  <si>
    <t>If pumping to gravity enter the gallon per minute of the pump:</t>
  </si>
  <si>
    <t>1. Tank Specifications</t>
  </si>
  <si>
    <t>Tank Manufacturer:</t>
  </si>
  <si>
    <t>Tank Model:</t>
  </si>
  <si>
    <t>Outside Tank Dimensions and Specifications:</t>
  </si>
  <si>
    <t>Length:</t>
  </si>
  <si>
    <t>Width:</t>
  </si>
  <si>
    <t>Height:</t>
  </si>
  <si>
    <t xml:space="preserve"> Diameter:</t>
  </si>
  <si>
    <t>Radius of Tank:</t>
  </si>
  <si>
    <t>2. Outside Volume of Tank</t>
  </si>
  <si>
    <t>Rectangular Tank</t>
  </si>
  <si>
    <t>Circular Tank</t>
  </si>
  <si>
    <t>Area of Tank = Length (ft) X Width (ft)</t>
  </si>
  <si>
    <r>
      <t xml:space="preserve">Area of Tank = </t>
    </r>
    <r>
      <rPr>
        <sz val="12"/>
        <color indexed="8"/>
        <rFont val="Calibri"/>
        <family val="2"/>
      </rPr>
      <t>πr</t>
    </r>
    <r>
      <rPr>
        <vertAlign val="superscript"/>
        <sz val="12"/>
        <color indexed="8"/>
        <rFont val="Calibri"/>
        <family val="2"/>
      </rPr>
      <t>2</t>
    </r>
    <r>
      <rPr>
        <sz val="12"/>
        <color indexed="8"/>
        <rFont val="Calibri"/>
        <family val="2"/>
      </rPr>
      <t xml:space="preserve"> (</t>
    </r>
    <r>
      <rPr>
        <sz val="12"/>
        <color indexed="8"/>
        <rFont val="Trebuchet MS"/>
        <family val="2"/>
      </rPr>
      <t>3.14 X (Radius of Tank)</t>
    </r>
    <r>
      <rPr>
        <vertAlign val="superscript"/>
        <sz val="12"/>
        <color indexed="8"/>
        <rFont val="Trebuchet MS"/>
        <family val="2"/>
      </rPr>
      <t>2)</t>
    </r>
  </si>
  <si>
    <r>
      <t>ft</t>
    </r>
    <r>
      <rPr>
        <vertAlign val="superscript"/>
        <sz val="12"/>
        <color indexed="8"/>
        <rFont val="Trebuchet MS"/>
        <family val="2"/>
      </rPr>
      <t>2</t>
    </r>
  </si>
  <si>
    <t xml:space="preserve"> 3.14  X</t>
  </si>
  <si>
    <r>
      <t>ft</t>
    </r>
    <r>
      <rPr>
        <vertAlign val="superscript"/>
        <sz val="12"/>
        <color indexed="8"/>
        <rFont val="Trebuchet MS"/>
        <family val="2"/>
      </rPr>
      <t>2</t>
    </r>
    <r>
      <rPr>
        <sz val="12"/>
        <color indexed="8"/>
        <rFont val="Trebuchet MS"/>
        <family val="2"/>
      </rPr>
      <t xml:space="preserve">  =</t>
    </r>
  </si>
  <si>
    <t>Volume of Tank = Area of Tank (2.A) X Height (ft)</t>
  </si>
  <si>
    <t>Volume of Tank = Area of Tank X Height (ft)</t>
  </si>
  <si>
    <r>
      <t>ft</t>
    </r>
    <r>
      <rPr>
        <vertAlign val="superscript"/>
        <sz val="12"/>
        <color indexed="8"/>
        <rFont val="Trebuchet MS"/>
        <family val="2"/>
      </rPr>
      <t>3</t>
    </r>
  </si>
  <si>
    <r>
      <t>ft</t>
    </r>
    <r>
      <rPr>
        <vertAlign val="superscript"/>
        <sz val="12"/>
        <color indexed="8"/>
        <rFont val="Trebuchet MS"/>
        <family val="2"/>
      </rPr>
      <t>2</t>
    </r>
    <r>
      <rPr>
        <sz val="12"/>
        <color indexed="8"/>
        <rFont val="Trebuchet MS"/>
        <family val="2"/>
      </rPr>
      <t xml:space="preserve">  X</t>
    </r>
  </si>
  <si>
    <r>
      <t>3. Force of Tank Weight (F</t>
    </r>
    <r>
      <rPr>
        <b/>
        <vertAlign val="subscript"/>
        <sz val="12"/>
        <color indexed="8"/>
        <rFont val="Trebuchet MS"/>
        <family val="2"/>
      </rPr>
      <t>TW</t>
    </r>
    <r>
      <rPr>
        <b/>
        <sz val="12"/>
        <color indexed="8"/>
        <rFont val="Trebuchet MS"/>
        <family val="2"/>
      </rPr>
      <t>)</t>
    </r>
  </si>
  <si>
    <r>
      <t>lbs/ft</t>
    </r>
    <r>
      <rPr>
        <vertAlign val="superscript"/>
        <sz val="12"/>
        <color indexed="8"/>
        <rFont val="Trebuchet MS"/>
        <family val="2"/>
      </rPr>
      <t>3</t>
    </r>
  </si>
  <si>
    <r>
      <t>4. Force of Soil Weight Over Tank (F</t>
    </r>
    <r>
      <rPr>
        <b/>
        <vertAlign val="subscript"/>
        <sz val="12"/>
        <color indexed="8"/>
        <rFont val="Trebuchet MS"/>
        <family val="2"/>
      </rPr>
      <t>SW</t>
    </r>
    <r>
      <rPr>
        <b/>
        <sz val="12"/>
        <color indexed="8"/>
        <rFont val="Trebuchet MS"/>
        <family val="2"/>
      </rPr>
      <t>)</t>
    </r>
  </si>
  <si>
    <t>Soil Type</t>
  </si>
  <si>
    <r>
      <t>Weight of Soil (lbs/ft</t>
    </r>
    <r>
      <rPr>
        <b/>
        <vertAlign val="superscript"/>
        <sz val="12"/>
        <color indexed="8"/>
        <rFont val="Trebuchet MS"/>
        <family val="2"/>
      </rPr>
      <t>3</t>
    </r>
    <r>
      <rPr>
        <b/>
        <sz val="12"/>
        <color indexed="8"/>
        <rFont val="Trebuchet MS"/>
        <family val="2"/>
      </rPr>
      <t>)</t>
    </r>
  </si>
  <si>
    <t>Depth of Cover Over Tank:</t>
  </si>
  <si>
    <t>Weight of Soil Per Cubic Foot:</t>
  </si>
  <si>
    <t>Sandy</t>
  </si>
  <si>
    <r>
      <t>Volume of Soil Over Tank = Depth of Cover (ft) X Area of  Tank (ft</t>
    </r>
    <r>
      <rPr>
        <vertAlign val="superscript"/>
        <sz val="12"/>
        <color indexed="8"/>
        <rFont val="Trebuchet MS"/>
        <family val="2"/>
      </rPr>
      <t>2</t>
    </r>
    <r>
      <rPr>
        <sz val="12"/>
        <color indexed="8"/>
        <rFont val="Trebuchet MS"/>
        <family val="2"/>
      </rPr>
      <t>)</t>
    </r>
  </si>
  <si>
    <t>Loamy</t>
  </si>
  <si>
    <r>
      <t>ft</t>
    </r>
    <r>
      <rPr>
        <vertAlign val="superscript"/>
        <sz val="12"/>
        <color indexed="8"/>
        <rFont val="Trebuchet MS"/>
        <family val="2"/>
      </rPr>
      <t>2</t>
    </r>
    <r>
      <rPr>
        <sz val="12"/>
        <color indexed="8"/>
        <rFont val="Trebuchet MS"/>
        <family val="2"/>
      </rPr>
      <t xml:space="preserve">   =</t>
    </r>
  </si>
  <si>
    <t>lbs</t>
  </si>
  <si>
    <r>
      <t>5.Buoyant Force (F</t>
    </r>
    <r>
      <rPr>
        <b/>
        <vertAlign val="subscript"/>
        <sz val="12"/>
        <color indexed="8"/>
        <rFont val="Trebuchet MS"/>
        <family val="2"/>
      </rPr>
      <t>B</t>
    </r>
    <r>
      <rPr>
        <b/>
        <sz val="12"/>
        <color indexed="8"/>
        <rFont val="Trebuchet MS"/>
        <family val="2"/>
      </rPr>
      <t>)</t>
    </r>
  </si>
  <si>
    <r>
      <t>X   62.4 lbs/ft</t>
    </r>
    <r>
      <rPr>
        <vertAlign val="superscript"/>
        <sz val="12"/>
        <color indexed="8"/>
        <rFont val="Trebuchet MS"/>
        <family val="2"/>
      </rPr>
      <t>3</t>
    </r>
    <r>
      <rPr>
        <sz val="12"/>
        <color indexed="8"/>
        <rFont val="Trebuchet MS"/>
        <family val="2"/>
      </rPr>
      <t xml:space="preserve">  X  1.2   =</t>
    </r>
  </si>
  <si>
    <t>6. Evaluation of Net Forces</t>
  </si>
  <si>
    <r>
      <t>Downward Force = Force of Tank Weight (F</t>
    </r>
    <r>
      <rPr>
        <vertAlign val="subscript"/>
        <sz val="12"/>
        <color indexed="8"/>
        <rFont val="Trebuchet MS"/>
        <family val="2"/>
      </rPr>
      <t>TW</t>
    </r>
    <r>
      <rPr>
        <sz val="12"/>
        <color indexed="8"/>
        <rFont val="Trebuchet MS"/>
        <family val="2"/>
      </rPr>
      <t>) +  Force of Soil Weight of Soil (F</t>
    </r>
    <r>
      <rPr>
        <vertAlign val="subscript"/>
        <sz val="12"/>
        <color indexed="8"/>
        <rFont val="Trebuchet MS"/>
        <family val="2"/>
      </rPr>
      <t>SW</t>
    </r>
    <r>
      <rPr>
        <sz val="12"/>
        <color indexed="8"/>
        <rFont val="Trebuchet MS"/>
        <family val="2"/>
      </rPr>
      <t>)</t>
    </r>
  </si>
  <si>
    <t xml:space="preserve"> lbs   +</t>
  </si>
  <si>
    <t>lbs    =</t>
  </si>
  <si>
    <t xml:space="preserve">Net Difference = Downward Force - Buoyant Force Including Safety Factor </t>
  </si>
  <si>
    <t>lbs   -</t>
  </si>
  <si>
    <t>If the Net Difference is negative, countermeasures will need to be taken to prevent the tank from floating out of the ground.</t>
  </si>
  <si>
    <t>Comments/Solution:</t>
  </si>
  <si>
    <t>Weight of Tank (provided by manufacturer)</t>
  </si>
  <si>
    <t>1. Supply Pipe Diameter:</t>
  </si>
  <si>
    <t>2. Supply Pipe Length:</t>
  </si>
  <si>
    <r>
      <rPr>
        <b/>
        <sz val="10"/>
        <rFont val="Trebuchet MS"/>
        <family val="2"/>
      </rPr>
      <t>Friction Loss in Plastic Pipe per 100ft</t>
    </r>
    <r>
      <rPr>
        <sz val="10"/>
        <rFont val="Trebuchet MS"/>
        <family val="2"/>
      </rPr>
      <t xml:space="preserve"> from Table I:</t>
    </r>
  </si>
  <si>
    <t>Bedrock</t>
  </si>
  <si>
    <t xml:space="preserve">Project ID:  </t>
  </si>
  <si>
    <r>
      <t>Length of Laterals</t>
    </r>
    <r>
      <rPr>
        <sz val="10"/>
        <rFont val="Trebuchet MS"/>
        <family val="2"/>
      </rPr>
      <t xml:space="preserve"> = Media Bed Length - 2 Feet.   </t>
    </r>
  </si>
  <si>
    <t>Perforation can not be closer then 1 foot from edge.</t>
  </si>
  <si>
    <t xml:space="preserve">a. </t>
  </si>
  <si>
    <t>Media Bed Width:</t>
  </si>
  <si>
    <r>
      <t xml:space="preserve">Select </t>
    </r>
    <r>
      <rPr>
        <i/>
        <sz val="10"/>
        <rFont val="Trebuchet MS"/>
        <family val="2"/>
      </rPr>
      <t>Perforation Diameter Size:</t>
    </r>
  </si>
  <si>
    <r>
      <t xml:space="preserve">Designer Selected </t>
    </r>
    <r>
      <rPr>
        <i/>
        <sz val="10"/>
        <rFont val="Trebuchet MS"/>
        <family val="2"/>
      </rPr>
      <t>Number of  Laterals</t>
    </r>
    <r>
      <rPr>
        <sz val="10"/>
        <rFont val="Trebuchet MS"/>
        <family val="2"/>
      </rPr>
      <t>:</t>
    </r>
  </si>
  <si>
    <t>DETERMINE TANK CAPACITY AND DIMENSIONS</t>
  </si>
  <si>
    <t>DETERMINE DOSING VOLUME</t>
  </si>
  <si>
    <t xml:space="preserve">Minimum Alarm Volume = Depth of alarm (2 or 3 inches) X gallons per inch of tank </t>
  </si>
  <si>
    <t>Gallons per inch from manufacturer:</t>
  </si>
  <si>
    <t>Liquid depth of tank from manufacturer:</t>
  </si>
  <si>
    <t xml:space="preserve">Total Dosing Volume /Gallons Per Inch </t>
  </si>
  <si>
    <t xml:space="preserve">Distance to set Pump On Float=Distance to Set Pump-Off Float  + Float Separation Distance </t>
  </si>
  <si>
    <r>
      <t>Distance to set Alarm Float</t>
    </r>
    <r>
      <rPr>
        <sz val="10"/>
        <rFont val="Trebuchet MS"/>
        <family val="2"/>
      </rPr>
      <t xml:space="preserve"> = </t>
    </r>
    <r>
      <rPr>
        <i/>
        <sz val="10"/>
        <rFont val="Trebuchet MS"/>
        <family val="2"/>
      </rPr>
      <t>Distance to set Pump-On Float</t>
    </r>
    <r>
      <rPr>
        <sz val="10"/>
        <rFont val="Trebuchet MS"/>
        <family val="2"/>
      </rPr>
      <t xml:space="preserve">  + </t>
    </r>
    <r>
      <rPr>
        <i/>
        <sz val="10"/>
        <rFont val="Trebuchet MS"/>
        <family val="2"/>
      </rPr>
      <t>Alarm Depth</t>
    </r>
    <r>
      <rPr>
        <sz val="10"/>
        <rFont val="Trebuchet MS"/>
        <family val="2"/>
      </rPr>
      <t xml:space="preserve"> (2-3 inches)</t>
    </r>
  </si>
  <si>
    <r>
      <t>Volume of Liquid Per Foot of Distribution Piping (Table II)</t>
    </r>
    <r>
      <rPr>
        <sz val="10"/>
        <rFont val="Trebuchet MS"/>
        <family val="2"/>
      </rPr>
      <t>:</t>
    </r>
  </si>
  <si>
    <t>Perfs     X</t>
  </si>
  <si>
    <t>GPM per Perforation =</t>
  </si>
  <si>
    <t>Coarse Sandy Loam</t>
  </si>
  <si>
    <t>Fine Sandy Loam</t>
  </si>
  <si>
    <t>Very Fine Sandy Loam</t>
  </si>
  <si>
    <r>
      <t>Select Lateral Diameter (See Table)</t>
    </r>
    <r>
      <rPr>
        <sz val="10"/>
        <rFont val="Trebuchet MS"/>
        <family val="2"/>
      </rPr>
      <t>:</t>
    </r>
  </si>
  <si>
    <t>Recommended</t>
  </si>
  <si>
    <t>&lt;35%</t>
  </si>
  <si>
    <t>MEASURED TANK CAPACITY (existing tanks):</t>
  </si>
  <si>
    <t>Capacity from manufacturer:</t>
  </si>
  <si>
    <t>Note: Design calculations are based on this specific tank. Substituting a different tank model will change the pump float or timer settings. Contact designer if changes are necessary.</t>
  </si>
  <si>
    <t>Registered Product:</t>
  </si>
  <si>
    <t>CoarseFragments</t>
  </si>
  <si>
    <t>Fill Soil</t>
  </si>
  <si>
    <t>Hue</t>
  </si>
  <si>
    <t>ValueChroma</t>
  </si>
  <si>
    <t>10R</t>
  </si>
  <si>
    <t>2.5YR</t>
  </si>
  <si>
    <t>5YR</t>
  </si>
  <si>
    <t>7.5YR</t>
  </si>
  <si>
    <t>10YR</t>
  </si>
  <si>
    <t>5Y</t>
  </si>
  <si>
    <t>2/1</t>
  </si>
  <si>
    <t>2/2</t>
  </si>
  <si>
    <t>2.5/1</t>
  </si>
  <si>
    <t>2.5/2</t>
  </si>
  <si>
    <t>2.5/3</t>
  </si>
  <si>
    <t>3/1</t>
  </si>
  <si>
    <t>3/2</t>
  </si>
  <si>
    <t>3/3</t>
  </si>
  <si>
    <t>3/4</t>
  </si>
  <si>
    <t>3/6</t>
  </si>
  <si>
    <t>4/1</t>
  </si>
  <si>
    <t>4/2</t>
  </si>
  <si>
    <t>4/3</t>
  </si>
  <si>
    <t>4/4</t>
  </si>
  <si>
    <t>4/6</t>
  </si>
  <si>
    <t>4/8</t>
  </si>
  <si>
    <t>5/1</t>
  </si>
  <si>
    <t>5/2</t>
  </si>
  <si>
    <t>5/3</t>
  </si>
  <si>
    <t>5/4</t>
  </si>
  <si>
    <t>5/6</t>
  </si>
  <si>
    <t>5/8</t>
  </si>
  <si>
    <t>6/1</t>
  </si>
  <si>
    <t>6/2</t>
  </si>
  <si>
    <t>6/3</t>
  </si>
  <si>
    <t>6/4</t>
  </si>
  <si>
    <t>6/6</t>
  </si>
  <si>
    <t>6/8</t>
  </si>
  <si>
    <t>7/1</t>
  </si>
  <si>
    <t>7/2</t>
  </si>
  <si>
    <t>7/3</t>
  </si>
  <si>
    <t>7/4</t>
  </si>
  <si>
    <t>7/6</t>
  </si>
  <si>
    <t>7/8</t>
  </si>
  <si>
    <t>8/1</t>
  </si>
  <si>
    <t>8/2</t>
  </si>
  <si>
    <t>8/3</t>
  </si>
  <si>
    <t>8/4</t>
  </si>
  <si>
    <t>8/6</t>
  </si>
  <si>
    <t>8/8</t>
  </si>
  <si>
    <t>GLEY</t>
  </si>
  <si>
    <t>2.5/0</t>
  </si>
  <si>
    <t>N</t>
  </si>
  <si>
    <t>Camp, day and night with meals</t>
  </si>
  <si>
    <t xml:space="preserve">Inches for Dose:  </t>
  </si>
  <si>
    <t>PumpType</t>
  </si>
  <si>
    <t>Equalization/Time Dosing</t>
  </si>
  <si>
    <r>
      <t xml:space="preserve">ft </t>
    </r>
    <r>
      <rPr>
        <sz val="8"/>
        <rFont val="Trebuchet MS"/>
        <family val="2"/>
      </rPr>
      <t>(due to special equipment, etc.)</t>
    </r>
  </si>
  <si>
    <t>PumpTankType</t>
  </si>
  <si>
    <t>organic</t>
  </si>
  <si>
    <t>Organic</t>
  </si>
  <si>
    <r>
      <t>lbs/ft</t>
    </r>
    <r>
      <rPr>
        <vertAlign val="superscript"/>
        <sz val="12"/>
        <color indexed="8"/>
        <rFont val="Trebuchet MS"/>
        <family val="2"/>
      </rPr>
      <t xml:space="preserve">3  </t>
    </r>
    <r>
      <rPr>
        <sz val="12"/>
        <color indexed="8"/>
        <rFont val="Trebuchet MS"/>
        <family val="2"/>
      </rPr>
      <t>=</t>
    </r>
  </si>
  <si>
    <r>
      <t xml:space="preserve">Determine the </t>
    </r>
    <r>
      <rPr>
        <i/>
        <sz val="10"/>
        <rFont val="Trebuchet MS"/>
        <family val="2"/>
      </rPr>
      <t>Number of Perforation Spaces</t>
    </r>
    <r>
      <rPr>
        <sz val="10"/>
        <rFont val="Trebuchet MS"/>
        <family val="2"/>
      </rPr>
      <t xml:space="preserve">.  Divide the </t>
    </r>
    <r>
      <rPr>
        <i/>
        <sz val="10"/>
        <rFont val="Trebuchet MS"/>
        <family val="2"/>
      </rPr>
      <t>Length of Laterals</t>
    </r>
    <r>
      <rPr>
        <sz val="10"/>
        <rFont val="Trebuchet MS"/>
        <family val="2"/>
      </rPr>
      <t xml:space="preserve"> by  the </t>
    </r>
    <r>
      <rPr>
        <i/>
        <sz val="10"/>
        <rFont val="Trebuchet MS"/>
        <family val="2"/>
      </rPr>
      <t>Perforation Spacing</t>
    </r>
    <r>
      <rPr>
        <sz val="10"/>
        <rFont val="Trebuchet MS"/>
        <family val="2"/>
      </rPr>
      <t xml:space="preserve"> and round down to the nearest whole number.</t>
    </r>
  </si>
  <si>
    <t>Spaces    +   1 =</t>
  </si>
  <si>
    <r>
      <t>Total Number of Perforations</t>
    </r>
    <r>
      <rPr>
        <sz val="10"/>
        <rFont val="Trebuchet MS"/>
        <family val="2"/>
      </rPr>
      <t xml:space="preserve"> equals the </t>
    </r>
    <r>
      <rPr>
        <i/>
        <sz val="10"/>
        <rFont val="Trebuchet MS"/>
        <family val="2"/>
      </rPr>
      <t>Number of Perforations per Lateral</t>
    </r>
    <r>
      <rPr>
        <sz val="10"/>
        <rFont val="Trebuchet MS"/>
        <family val="2"/>
      </rPr>
      <t xml:space="preserve"> multiplied by the </t>
    </r>
    <r>
      <rPr>
        <i/>
        <sz val="10"/>
        <rFont val="Trebuchet MS"/>
        <family val="2"/>
      </rPr>
      <t>Number of Perforated Laterals.</t>
    </r>
  </si>
  <si>
    <r>
      <t>Number of Perforations per Lateral</t>
    </r>
    <r>
      <rPr>
        <sz val="10"/>
        <rFont val="Trebuchet MS"/>
        <family val="2"/>
      </rPr>
      <t xml:space="preserve"> is equal to 1.0 plus the </t>
    </r>
    <r>
      <rPr>
        <i/>
        <sz val="10"/>
        <rFont val="Trebuchet MS"/>
        <family val="2"/>
      </rPr>
      <t>Number of Perforation Spaces</t>
    </r>
    <r>
      <rPr>
        <sz val="10"/>
        <rFont val="Trebuchet MS"/>
        <family val="2"/>
      </rPr>
      <t xml:space="preserve">.  Check table below to verify the number of perforations per lateral guarantees less than a 10% discharge variation.  The value is double with a center manifold.  </t>
    </r>
  </si>
  <si>
    <t>Perf. Per Lat.   X</t>
  </si>
  <si>
    <t>Number of Perf. Lat. =</t>
  </si>
  <si>
    <r>
      <t>= [</t>
    </r>
    <r>
      <rPr>
        <i/>
        <sz val="10"/>
        <rFont val="Trebuchet MS"/>
        <family val="2"/>
      </rPr>
      <t>Number of Perforated Laterals</t>
    </r>
    <r>
      <rPr>
        <sz val="10"/>
        <rFont val="Trebuchet MS"/>
        <family val="2"/>
      </rPr>
      <t xml:space="preserve"> X </t>
    </r>
    <r>
      <rPr>
        <i/>
        <sz val="10"/>
        <rFont val="Trebuchet MS"/>
        <family val="2"/>
      </rPr>
      <t>Length of Laterals</t>
    </r>
    <r>
      <rPr>
        <sz val="10"/>
        <rFont val="Trebuchet MS"/>
        <family val="2"/>
      </rPr>
      <t xml:space="preserve">  X (Volume of Liquid Per Foot of Distribution Piping] </t>
    </r>
  </si>
  <si>
    <t>gal/ft       =</t>
  </si>
  <si>
    <t>Minimum Delivered Volume = Volume of Distribution Piping  X 4</t>
  </si>
  <si>
    <r>
      <t xml:space="preserve">Calculate </t>
    </r>
    <r>
      <rPr>
        <i/>
        <sz val="10"/>
        <rFont val="Trebuchet MS"/>
        <family val="2"/>
      </rPr>
      <t>Doses Per Day</t>
    </r>
    <r>
      <rPr>
        <sz val="10"/>
        <rFont val="Trebuchet MS"/>
        <family val="2"/>
      </rPr>
      <t xml:space="preserve"> = Design Flow </t>
    </r>
    <r>
      <rPr>
        <sz val="12"/>
        <rFont val="Trebuchet MS"/>
        <family val="2"/>
      </rPr>
      <t>÷</t>
    </r>
    <r>
      <rPr>
        <sz val="10"/>
        <rFont val="Trebuchet MS"/>
        <family val="2"/>
      </rPr>
      <t xml:space="preserve"> </t>
    </r>
    <r>
      <rPr>
        <i/>
        <sz val="10"/>
        <rFont val="Trebuchet MS"/>
        <family val="2"/>
      </rPr>
      <t>Delivered Volume</t>
    </r>
  </si>
  <si>
    <r>
      <t>Total Dosing Volume</t>
    </r>
    <r>
      <rPr>
        <sz val="10"/>
        <rFont val="Trebuchet MS"/>
        <family val="2"/>
      </rPr>
      <t xml:space="preserve"> = </t>
    </r>
    <r>
      <rPr>
        <i/>
        <sz val="10"/>
        <rFont val="Trebuchet MS"/>
        <family val="2"/>
      </rPr>
      <t>Delivered Volume</t>
    </r>
    <r>
      <rPr>
        <sz val="10"/>
        <rFont val="Trebuchet MS"/>
        <family val="2"/>
      </rPr>
      <t xml:space="preserve">  plus </t>
    </r>
    <r>
      <rPr>
        <i/>
        <sz val="10"/>
        <rFont val="Trebuchet MS"/>
        <family val="2"/>
      </rPr>
      <t>Drainback</t>
    </r>
    <r>
      <rPr>
        <sz val="10"/>
        <rFont val="Trebuchet MS"/>
        <family val="2"/>
      </rPr>
      <t xml:space="preserve"> </t>
    </r>
  </si>
  <si>
    <r>
      <t xml:space="preserve">Distance to set Pump Off Float </t>
    </r>
    <r>
      <rPr>
        <sz val="10"/>
        <rFont val="Trebuchet MS"/>
        <family val="2"/>
      </rPr>
      <t>= Pump + block height + 2 inches</t>
    </r>
  </si>
  <si>
    <t>5 feet of separation</t>
  </si>
  <si>
    <t>Serial distribution in 15% sections</t>
  </si>
  <si>
    <t>SandySoilOptions</t>
  </si>
  <si>
    <t>Pressure distribution</t>
  </si>
  <si>
    <t>Min. required pump tank capacity:</t>
  </si>
  <si>
    <r>
      <t>7.5  gal/ft</t>
    </r>
    <r>
      <rPr>
        <vertAlign val="superscript"/>
        <sz val="10"/>
        <rFont val="Trebuchet MS"/>
        <family val="2"/>
      </rPr>
      <t>3</t>
    </r>
    <r>
      <rPr>
        <sz val="10"/>
        <rFont val="Trebuchet MS"/>
        <family val="2"/>
      </rPr>
      <t xml:space="preserve">  ÷ 12 in/ft</t>
    </r>
  </si>
  <si>
    <t>Calculate Gallons Per Inch.  Multiply the area from 1.A or 1.B,  by 7.5 to determine the gallons per foot the tank holds and divide by 12 to calculate the gallons per inch.</t>
  </si>
  <si>
    <t xml:space="preserve">Gallons Per Inch = </t>
  </si>
  <si>
    <t>gal  =</t>
  </si>
  <si>
    <t>gal/ft    =</t>
  </si>
  <si>
    <t xml:space="preserve">gal/in   = </t>
  </si>
  <si>
    <t>Select a pumpout volume that meets both Minimum and Maximum:</t>
  </si>
  <si>
    <t>gal   ÷</t>
  </si>
  <si>
    <t>Does not apply to at-grades</t>
  </si>
  <si>
    <t>PumpTankDesc</t>
  </si>
  <si>
    <t>Time to Pressure</t>
  </si>
  <si>
    <t>Time to Gravity</t>
  </si>
  <si>
    <t>Demand to Pressure</t>
  </si>
  <si>
    <t>Demand to Gravity</t>
  </si>
  <si>
    <t>Equalization</t>
  </si>
  <si>
    <t xml:space="preserve">Time to Treatment </t>
  </si>
  <si>
    <t>Time Dosing Soil Treatment</t>
  </si>
  <si>
    <t>Time Dosing Treatment Unit</t>
  </si>
  <si>
    <t xml:space="preserve">Demand Dosing </t>
  </si>
  <si>
    <t>Demand Dosing Soil Treatment</t>
  </si>
  <si>
    <t>Demand Dosing Treatment Unit</t>
  </si>
  <si>
    <t>2.5Y</t>
  </si>
  <si>
    <t>None</t>
  </si>
  <si>
    <t>Minimum Number of Laterals in system/zone = Rounded up number of [(Media Bed Width - 4) ÷ 3] + 1.</t>
  </si>
  <si>
    <r>
      <t>Buoyant Force (F</t>
    </r>
    <r>
      <rPr>
        <vertAlign val="subscript"/>
        <sz val="12"/>
        <color indexed="8"/>
        <rFont val="Trebuchet MS"/>
        <family val="2"/>
      </rPr>
      <t>B</t>
    </r>
    <r>
      <rPr>
        <sz val="12"/>
        <color indexed="8"/>
        <rFont val="Trebuchet MS"/>
        <family val="2"/>
      </rPr>
      <t>) = Outside Volume of Tank X Weight of Water Per Cubic Foot (62.4 lbs/ft</t>
    </r>
    <r>
      <rPr>
        <vertAlign val="superscript"/>
        <sz val="12"/>
        <color indexed="8"/>
        <rFont val="Trebuchet MS"/>
        <family val="2"/>
      </rPr>
      <t>3</t>
    </r>
    <r>
      <rPr>
        <sz val="12"/>
        <color indexed="8"/>
        <rFont val="Trebuchet MS"/>
        <family val="2"/>
      </rPr>
      <t>) X 1.2 (Safety Fctr)</t>
    </r>
  </si>
  <si>
    <t>Weight of Soil Over Tank = Volume of Soil Over Tank X Weight of Soil Per Cubic Foot</t>
  </si>
  <si>
    <t>Note: Assumes saturation does not get over the lid of the tank</t>
  </si>
  <si>
    <t>0</t>
  </si>
  <si>
    <t>[(</t>
  </si>
  <si>
    <t xml:space="preserve">- 4 ) ÷ 3] + 1 = </t>
  </si>
  <si>
    <t>Treatment Level</t>
  </si>
  <si>
    <t>C</t>
  </si>
  <si>
    <t>B</t>
  </si>
  <si>
    <t>B2</t>
  </si>
  <si>
    <t>A</t>
  </si>
  <si>
    <t>A2</t>
  </si>
  <si>
    <t>Type of Wastewater</t>
  </si>
  <si>
    <t>Residential</t>
  </si>
  <si>
    <t>High-Strength</t>
  </si>
  <si>
    <t>Soil Treatment Area Type</t>
  </si>
  <si>
    <t>Trench</t>
  </si>
  <si>
    <t>Bed</t>
  </si>
  <si>
    <t>Drip</t>
  </si>
  <si>
    <t>Distribution Type</t>
  </si>
  <si>
    <t>Pressure Distribution-Level</t>
  </si>
  <si>
    <t>Pressure Distribution-Unlevel</t>
  </si>
  <si>
    <t>Gravity or Pressure</t>
  </si>
  <si>
    <t>Gravity</t>
  </si>
  <si>
    <t>Pressure</t>
  </si>
  <si>
    <t>DEMAND DOSE FLOAT SETTINGS</t>
  </si>
  <si>
    <t>Nitrogen</t>
  </si>
  <si>
    <t>Phosphorus</t>
  </si>
  <si>
    <t>Nitrogen &amp; Phosphorus</t>
  </si>
  <si>
    <t>Nutrients</t>
  </si>
  <si>
    <t>A-2</t>
  </si>
  <si>
    <t>B-2</t>
  </si>
  <si>
    <t>Type I</t>
  </si>
  <si>
    <t>Type II</t>
  </si>
  <si>
    <t>Type III</t>
  </si>
  <si>
    <t>Type IV</t>
  </si>
  <si>
    <t>Type V</t>
  </si>
  <si>
    <t>MPCA Type</t>
  </si>
  <si>
    <t>Version</t>
  </si>
  <si>
    <t>VegType</t>
  </si>
  <si>
    <t>Lawn</t>
  </si>
  <si>
    <t>Forest</t>
  </si>
  <si>
    <t>Row Crops</t>
  </si>
  <si>
    <t>Grass</t>
  </si>
  <si>
    <t>Ag. Land</t>
  </si>
  <si>
    <t>Alfalfa</t>
  </si>
  <si>
    <t>Other Est. - At-Risk</t>
  </si>
  <si>
    <t>Other Est. - HSW</t>
  </si>
  <si>
    <t>Slopedir</t>
  </si>
  <si>
    <t>north</t>
  </si>
  <si>
    <t>south</t>
  </si>
  <si>
    <t>east</t>
  </si>
  <si>
    <t>west</t>
  </si>
  <si>
    <t>southeast</t>
  </si>
  <si>
    <t>southwest</t>
  </si>
  <si>
    <t>northeast</t>
  </si>
  <si>
    <t>northwest</t>
  </si>
  <si>
    <t>Plain</t>
  </si>
  <si>
    <t>Depression</t>
  </si>
  <si>
    <t>Stream/Terrace</t>
  </si>
  <si>
    <t>Manmade</t>
  </si>
  <si>
    <t>Parent Material</t>
  </si>
  <si>
    <t>Alluvium</t>
  </si>
  <si>
    <t>Cut/Fill</t>
  </si>
  <si>
    <t>Colluvium</t>
  </si>
  <si>
    <t>Lacustrine</t>
  </si>
  <si>
    <t>Loess</t>
  </si>
  <si>
    <t>Outwash</t>
  </si>
  <si>
    <t>Till</t>
  </si>
  <si>
    <t>Manifold Connection</t>
  </si>
  <si>
    <t xml:space="preserve">Center </t>
  </si>
  <si>
    <t>Platy</t>
  </si>
  <si>
    <t>Filter only</t>
  </si>
  <si>
    <t>Other Est. - Resid.</t>
  </si>
  <si>
    <t>Pressure (non-level)</t>
  </si>
  <si>
    <t xml:space="preserve"> Basic Pump Selection Design Worksheet</t>
  </si>
  <si>
    <t>Pump Tank Design Worksheet (Demand Dose)</t>
  </si>
  <si>
    <t>Tank Buoyancy Worksheet</t>
  </si>
  <si>
    <t xml:space="preserve"> Pressure Distribution                                    Design Worksheet</t>
  </si>
  <si>
    <t xml:space="preserve">in   +   2 in  = </t>
  </si>
  <si>
    <t>Cannot be less than line 2 (Except in at-grades)</t>
  </si>
  <si>
    <r>
      <t>Number of Perforation Spaces</t>
    </r>
    <r>
      <rPr>
        <sz val="10"/>
        <rFont val="Trebuchet MS"/>
        <family val="2"/>
      </rPr>
      <t xml:space="preserve">= </t>
    </r>
  </si>
  <si>
    <t>D.   Recommended pump tank capacity:</t>
  </si>
  <si>
    <t>Pump Tank Type</t>
  </si>
  <si>
    <t>Dosing</t>
  </si>
  <si>
    <t>Tank Use:</t>
  </si>
  <si>
    <t xml:space="preserve"> -Item 18 of the Pressure Distribution or Item 11 of Non-level</t>
  </si>
  <si>
    <t>Recirculation</t>
  </si>
  <si>
    <t>Limiting Condition</t>
  </si>
  <si>
    <t>Redoximorphic Features/Saturated Soils</t>
  </si>
  <si>
    <t>Bed Rock (including soild with &gt;50% course fragments</t>
  </si>
  <si>
    <t>Flood Elevation</t>
  </si>
  <si>
    <t>Restricted percolation rates/high clay content soils</t>
  </si>
  <si>
    <t>Rock Below Pipe Inches</t>
  </si>
  <si>
    <t>Distribution Media</t>
  </si>
  <si>
    <t>Chamber</t>
  </si>
  <si>
    <t>EzFlow</t>
  </si>
  <si>
    <t>.</t>
  </si>
  <si>
    <t>Buoancy Tanks</t>
  </si>
  <si>
    <t>Septic</t>
  </si>
  <si>
    <t>C.   Tank Use:</t>
  </si>
  <si>
    <t>Depth of Observation</t>
  </si>
  <si>
    <t>Gallons (Minimum dose)</t>
  </si>
  <si>
    <t>Gallons (Maximum dose)</t>
  </si>
  <si>
    <t>inches/dose</t>
  </si>
  <si>
    <r>
      <t xml:space="preserve">Calculate </t>
    </r>
    <r>
      <rPr>
        <b/>
        <i/>
        <sz val="10"/>
        <rFont val="Trebuchet MS"/>
        <family val="2"/>
      </rPr>
      <t>Maximum</t>
    </r>
    <r>
      <rPr>
        <i/>
        <sz val="10"/>
        <rFont val="Trebuchet MS"/>
        <family val="2"/>
      </rPr>
      <t xml:space="preserve"> Pumpout Volume</t>
    </r>
    <r>
      <rPr>
        <sz val="10"/>
        <rFont val="Trebuchet MS"/>
        <family val="2"/>
      </rPr>
      <t xml:space="preserve"> (25% of Design Flow)</t>
    </r>
  </si>
  <si>
    <r>
      <t xml:space="preserve"> </t>
    </r>
    <r>
      <rPr>
        <b/>
        <i/>
        <sz val="10"/>
        <rFont val="Trebuchet MS"/>
        <family val="2"/>
      </rPr>
      <t>Minimum</t>
    </r>
    <r>
      <rPr>
        <i/>
        <sz val="10"/>
        <rFont val="Trebuchet MS"/>
        <family val="2"/>
      </rPr>
      <t xml:space="preserve"> Delivered Volume</t>
    </r>
    <r>
      <rPr>
        <sz val="10"/>
        <rFont val="Trebuchet MS"/>
        <family val="2"/>
      </rPr>
      <t xml:space="preserve"> =  4 X Volume of Distribution Piping: </t>
    </r>
  </si>
  <si>
    <r>
      <t>ft</t>
    </r>
    <r>
      <rPr>
        <vertAlign val="superscript"/>
        <sz val="12"/>
        <color indexed="8"/>
        <rFont val="Trebuchet MS"/>
        <family val="2"/>
      </rPr>
      <t xml:space="preserve">3  </t>
    </r>
    <r>
      <rPr>
        <sz val="12"/>
        <color indexed="8"/>
        <rFont val="Trebuchet MS"/>
        <family val="2"/>
      </rPr>
      <t xml:space="preserve"> X  </t>
    </r>
  </si>
  <si>
    <t>WebSoil Survey Rating</t>
  </si>
  <si>
    <t>Not Limited</t>
  </si>
  <si>
    <t>Slightly Limited</t>
  </si>
  <si>
    <t>Moderately Limited</t>
  </si>
  <si>
    <t>Very Limited</t>
  </si>
  <si>
    <t>Extremely Limited</t>
  </si>
  <si>
    <t>Shoreland Classification</t>
  </si>
  <si>
    <t>Lake - General Development</t>
  </si>
  <si>
    <t>Lake- Recreational</t>
  </si>
  <si>
    <t>Lake - Natural Environment</t>
  </si>
  <si>
    <t>River - Agricultural</t>
  </si>
  <si>
    <t>River - Tributary</t>
  </si>
  <si>
    <t>River - Forested</t>
  </si>
  <si>
    <t>River - Urban</t>
  </si>
  <si>
    <t>River - Transition</t>
  </si>
  <si>
    <t>River - Remote</t>
  </si>
  <si>
    <t>19.</t>
  </si>
  <si>
    <t>If pumping to a pressurized distribution system:</t>
  </si>
  <si>
    <t>Enter pump description:</t>
  </si>
  <si>
    <r>
      <t xml:space="preserve">Determine </t>
    </r>
    <r>
      <rPr>
        <i/>
        <sz val="10"/>
        <rFont val="Trebuchet MS"/>
        <family val="2"/>
      </rPr>
      <t>Equivalent Pipe Length</t>
    </r>
    <r>
      <rPr>
        <sz val="10"/>
        <rFont val="Trebuchet MS"/>
        <family val="2"/>
      </rPr>
      <t xml:space="preserve"> from pump discharge to soil dispersal area discharge point.  Estimate by adding 25% to supply pipe length for fitting loss.  </t>
    </r>
    <r>
      <rPr>
        <i/>
        <sz val="10"/>
        <rFont val="Trebuchet MS"/>
        <family val="2"/>
      </rPr>
      <t xml:space="preserve">Supply Pipe Length </t>
    </r>
    <r>
      <rPr>
        <sz val="10"/>
        <rFont val="Trebuchet MS"/>
        <family val="2"/>
      </rPr>
      <t xml:space="preserve">X 1.25 = </t>
    </r>
    <r>
      <rPr>
        <i/>
        <sz val="10"/>
        <rFont val="Trebuchet MS"/>
        <family val="2"/>
      </rPr>
      <t>Equivalent Pipe Length</t>
    </r>
  </si>
  <si>
    <r>
      <t xml:space="preserve">Calculate </t>
    </r>
    <r>
      <rPr>
        <i/>
        <sz val="10"/>
        <rFont val="Trebuchet MS"/>
        <family val="2"/>
      </rPr>
      <t>Supply Friction Loss</t>
    </r>
    <r>
      <rPr>
        <sz val="10"/>
        <rFont val="Trebuchet MS"/>
        <family val="2"/>
      </rPr>
      <t xml:space="preserve"> by multiplying </t>
    </r>
    <r>
      <rPr>
        <i/>
        <sz val="10"/>
        <rFont val="Trebuchet MS"/>
        <family val="2"/>
      </rPr>
      <t>Friction Loss Per 100ft</t>
    </r>
    <r>
      <rPr>
        <sz val="10"/>
        <rFont val="Trebuchet MS"/>
        <family val="2"/>
      </rPr>
      <t xml:space="preserve"> by the </t>
    </r>
    <r>
      <rPr>
        <i/>
        <sz val="10"/>
        <rFont val="Trebuchet MS"/>
        <family val="2"/>
      </rPr>
      <t>Equivalent Pipe Length</t>
    </r>
    <r>
      <rPr>
        <sz val="10"/>
        <rFont val="Trebuchet MS"/>
        <family val="2"/>
      </rPr>
      <t xml:space="preserve"> and divide by 100.</t>
    </r>
  </si>
  <si>
    <t>GPM  with at least</t>
  </si>
  <si>
    <r>
      <t>ft</t>
    </r>
    <r>
      <rPr>
        <vertAlign val="superscript"/>
        <sz val="10"/>
        <rFont val="Trebuchet MS"/>
        <family val="2"/>
      </rPr>
      <t xml:space="preserve">2 </t>
    </r>
    <r>
      <rPr>
        <sz val="10"/>
        <rFont val="Trebuchet MS"/>
        <family val="2"/>
      </rPr>
      <t>÷</t>
    </r>
  </si>
  <si>
    <t>perf =</t>
  </si>
  <si>
    <r>
      <t xml:space="preserve">Calculate the </t>
    </r>
    <r>
      <rPr>
        <i/>
        <sz val="10"/>
        <rFont val="Trebuchet MS"/>
        <family val="2"/>
      </rPr>
      <t xml:space="preserve">Square Feet per Perforation.  </t>
    </r>
  </si>
  <si>
    <t>Recommended value is 4-11 ft2 per perforation, Does not apply to At-Grades</t>
  </si>
  <si>
    <r>
      <t>Square Foot per Perforation</t>
    </r>
    <r>
      <rPr>
        <sz val="10"/>
        <rFont val="Trebuchet MS"/>
        <family val="2"/>
      </rPr>
      <t xml:space="preserve"> = </t>
    </r>
    <r>
      <rPr>
        <i/>
        <sz val="10"/>
        <rFont val="Trebuchet MS"/>
        <family val="2"/>
      </rPr>
      <t>Bed Area</t>
    </r>
    <r>
      <rPr>
        <sz val="10"/>
        <rFont val="Trebuchet MS"/>
        <family val="2"/>
      </rPr>
      <t xml:space="preserve"> ÷ by the </t>
    </r>
    <r>
      <rPr>
        <i/>
        <sz val="10"/>
        <rFont val="Trebuchet MS"/>
        <family val="2"/>
      </rPr>
      <t>Total Number of Perfs</t>
    </r>
  </si>
  <si>
    <t>GPM per Perf</t>
  </si>
  <si>
    <r>
      <rPr>
        <i/>
        <sz val="10"/>
        <rFont val="Trebuchet MS"/>
        <family val="2"/>
      </rPr>
      <t>Flow Rate</t>
    </r>
    <r>
      <rPr>
        <sz val="10"/>
        <rFont val="Trebuchet MS"/>
        <family val="2"/>
      </rPr>
      <t xml:space="preserve"> = </t>
    </r>
    <r>
      <rPr>
        <i/>
        <sz val="10"/>
        <rFont val="Trebuchet MS"/>
        <family val="2"/>
      </rPr>
      <t xml:space="preserve">Total Number of Perfs X </t>
    </r>
    <r>
      <rPr>
        <i/>
        <sz val="10"/>
        <rFont val="Trebuchet MS"/>
        <family val="2"/>
      </rPr>
      <t>Perforation Discharge.</t>
    </r>
  </si>
  <si>
    <r>
      <t xml:space="preserve">Select </t>
    </r>
    <r>
      <rPr>
        <i/>
        <sz val="10"/>
        <rFont val="Trebuchet MS"/>
        <family val="2"/>
      </rPr>
      <t xml:space="preserve">Perforation Discharge </t>
    </r>
    <r>
      <rPr>
        <sz val="10"/>
        <rFont val="Trebuchet MS"/>
        <family val="2"/>
      </rPr>
      <t>based on Table:</t>
    </r>
  </si>
  <si>
    <r>
      <t>ft</t>
    </r>
    <r>
      <rPr>
        <vertAlign val="superscript"/>
        <sz val="10"/>
        <rFont val="Trebuchet MS"/>
        <family val="2"/>
      </rPr>
      <t>2</t>
    </r>
    <r>
      <rPr>
        <sz val="10"/>
        <rFont val="Trebuchet MS"/>
        <family val="2"/>
      </rPr>
      <t>/perf</t>
    </r>
  </si>
  <si>
    <r>
      <t>Total Head</t>
    </r>
    <r>
      <rPr>
        <sz val="10"/>
        <rFont val="Trebuchet MS"/>
        <family val="2"/>
      </rPr>
      <t xml:space="preserve"> requirement is the sum of the </t>
    </r>
    <r>
      <rPr>
        <i/>
        <sz val="10"/>
        <rFont val="Trebuchet MS"/>
        <family val="2"/>
      </rPr>
      <t xml:space="preserve">Elevation Difference + </t>
    </r>
    <r>
      <rPr>
        <sz val="10"/>
        <rFont val="Trebuchet MS"/>
        <family val="2"/>
      </rPr>
      <t>Distribution Head Loss, + Additional Head Loss + Supply Friction Loss</t>
    </r>
  </si>
  <si>
    <r>
      <t xml:space="preserve">(Pump and block height + 2 inches) X </t>
    </r>
    <r>
      <rPr>
        <i/>
        <sz val="10"/>
        <rFont val="Trebuchet MS"/>
        <family val="2"/>
      </rPr>
      <t>Gallons Per Inch</t>
    </r>
  </si>
  <si>
    <t>Landscape Position</t>
  </si>
  <si>
    <t>Back/Side Slope</t>
  </si>
  <si>
    <t>Chamber Low Profile</t>
  </si>
  <si>
    <t>Chamber High Capacity</t>
  </si>
  <si>
    <t>Eljen GSF</t>
  </si>
  <si>
    <t>Trench Distribution</t>
  </si>
  <si>
    <t>Gravity - Drop Box</t>
  </si>
  <si>
    <t>Gravity - Other</t>
  </si>
  <si>
    <t>Bed Dristribution</t>
  </si>
  <si>
    <t>Holding Tank</t>
  </si>
  <si>
    <t>Septic/Dosing Combo</t>
  </si>
  <si>
    <t>Pipe Diameter</t>
  </si>
  <si>
    <t>Pit</t>
  </si>
  <si>
    <t>Separation Distance</t>
  </si>
  <si>
    <t>5/32</t>
  </si>
  <si>
    <t>Spacing of laterals;  Must be greater than 1 foot and no more than 3.5 feet:</t>
  </si>
  <si>
    <t>v 9.9.2021</t>
  </si>
  <si>
    <t>%</t>
  </si>
  <si>
    <t>sf</t>
  </si>
  <si>
    <t>gal/day</t>
  </si>
  <si>
    <t># of bedrooms</t>
  </si>
  <si>
    <t>gal/sf/day</t>
  </si>
  <si>
    <t>Feet</t>
  </si>
  <si>
    <t xml:space="preserve">      </t>
  </si>
  <si>
    <t>Suitable area: Cross slope distance =</t>
  </si>
  <si>
    <t>mg/L</t>
  </si>
  <si>
    <t># of bedrooms =</t>
  </si>
  <si>
    <t>Occupancy: One or two family dwelling</t>
  </si>
  <si>
    <t>Evaluate the site and soils report for the following:</t>
  </si>
  <si>
    <t>The structure found in a sandy soil. The individual particles are not held together.</t>
  </si>
  <si>
    <t>Single Grain-</t>
  </si>
  <si>
    <t>Flat or slightly rounded vertical faces bound the individual peds.  Peds are distinctly longer vertically, and faces are typically cast or molds of adjoining peds. Prismatic structure is commonly found in the lower subsoil.</t>
  </si>
  <si>
    <t xml:space="preserve">Prismatic- </t>
  </si>
  <si>
    <t>The peds are block-like or polyhedral, and are bounded by flat or slightly rounded surface that are casting of the faces of surrounding peds. Blocky structure is commonly found in the lower topsoil and subsoil.</t>
  </si>
  <si>
    <t>Blocky-</t>
  </si>
  <si>
    <t>The peds are flat and plate like. They are oriented horizontally and are usually overlapping. Platy structure is commonly found in forested areas just below the leaf litter or shallow topsoil.</t>
  </si>
  <si>
    <t>Platy-</t>
  </si>
  <si>
    <t>The peds are approximately spherical or polyhedral and are commonly found in topsoil. These are the small, rounded peds that hang onto roots when soil is turned over.</t>
  </si>
  <si>
    <t>Granular-</t>
  </si>
  <si>
    <t>Shape:</t>
  </si>
  <si>
    <t>Soil Structure</t>
  </si>
  <si>
    <t>No peds, sandy soil</t>
  </si>
  <si>
    <t>Loose-</t>
  </si>
  <si>
    <t>Durable peds that are quite evident in un-displaced soil, adhere weakly to one another, withstand displacement, and become separated when soil is disturbed</t>
  </si>
  <si>
    <t>Strong-</t>
  </si>
  <si>
    <t>Well formed, distinct peds, moderately durable and evident, but not distinct in undisturbed soil</t>
  </si>
  <si>
    <t>Moderate-</t>
  </si>
  <si>
    <t>Poorly formed, indistinct peds, barely observable in place</t>
  </si>
  <si>
    <t>Weak-</t>
  </si>
  <si>
    <t>No observable aggregates, or no orderly arrangement of natural lines of weakness</t>
  </si>
  <si>
    <t>Massive-</t>
  </si>
  <si>
    <t>Grade:</t>
  </si>
  <si>
    <t>T6. Hydraulic indicators</t>
  </si>
  <si>
    <t>vf-very fine</t>
  </si>
  <si>
    <t>s-sand*</t>
  </si>
  <si>
    <t>T5. Redox features in topsoil</t>
  </si>
  <si>
    <t>f-fine</t>
  </si>
  <si>
    <t>ls-loamy sand*</t>
  </si>
  <si>
    <t>T4. N 2.5/ 0 color</t>
  </si>
  <si>
    <t>m-medium</t>
  </si>
  <si>
    <t>sl-sandy loam*</t>
  </si>
  <si>
    <t>T3. Organic texture or organic modifiers</t>
  </si>
  <si>
    <t>co-coarse</t>
  </si>
  <si>
    <t>l-loam</t>
  </si>
  <si>
    <t>T2. Depressional Landscape</t>
  </si>
  <si>
    <t>*Sand Modifiers</t>
  </si>
  <si>
    <t>sil-silt loam</t>
  </si>
  <si>
    <t xml:space="preserve">Slope shape is described in two directions: up and down slope (perpendicular to the contour), and across slope (along the horizontal contour); e.g. Linear, Convex or LV'. </t>
  </si>
  <si>
    <t>T1. Wetland Vegetation</t>
  </si>
  <si>
    <t>si-silt</t>
  </si>
  <si>
    <t>Slope Shape:</t>
  </si>
  <si>
    <t>Topsoil Indicator(s) of Saturation:</t>
  </si>
  <si>
    <t>scl-sandy clay loam</t>
  </si>
  <si>
    <t>Foot pressure</t>
  </si>
  <si>
    <t>Rigid-</t>
  </si>
  <si>
    <t>If yes to one of the above indicators then:</t>
  </si>
  <si>
    <t>sicl-silty clay loam</t>
  </si>
  <si>
    <t>Moderate force between hands or slight foot pressure</t>
  </si>
  <si>
    <t>Extremely firm-</t>
  </si>
  <si>
    <t>S4. 7.5 YR or redder faint redox concentrations or redox depletions</t>
  </si>
  <si>
    <t>cl-clay loam</t>
  </si>
  <si>
    <t>Moderate force between fingers</t>
  </si>
  <si>
    <t>Firm-</t>
  </si>
  <si>
    <t>S3. 5Y chroma &lt;/= 3</t>
  </si>
  <si>
    <t>sc-sandy clay</t>
  </si>
  <si>
    <t>Slight force between fingers</t>
  </si>
  <si>
    <t>Friable-</t>
  </si>
  <si>
    <t>S2. Depleted matrix (value &gt;/=4 and chroma &lt;/=2)</t>
  </si>
  <si>
    <t>sic-silty clay</t>
  </si>
  <si>
    <t>Intact specimen not available</t>
  </si>
  <si>
    <t>S1. Distinct gray or red redox features</t>
  </si>
  <si>
    <t>c-clay</t>
  </si>
  <si>
    <t>Consistence:</t>
  </si>
  <si>
    <t>Subsoil Indicator(s) of Saturation:</t>
  </si>
  <si>
    <t>Textures:</t>
  </si>
  <si>
    <t>Comments</t>
  </si>
  <si>
    <t>Consistence</t>
  </si>
  <si>
    <t>Grade</t>
  </si>
  <si>
    <t>Shape</t>
  </si>
  <si>
    <t>I-------- Structure-----------I</t>
  </si>
  <si>
    <t>Indicator(s)</t>
  </si>
  <si>
    <t>Redox Kind(s)</t>
  </si>
  <si>
    <t>Mottle Color(s)</t>
  </si>
  <si>
    <t>Matrix Color(s)</t>
  </si>
  <si>
    <t>Rock Frag. %</t>
  </si>
  <si>
    <t>Texture</t>
  </si>
  <si>
    <t>Depth (in)</t>
  </si>
  <si>
    <t>Observation Type:</t>
  </si>
  <si>
    <t>Observation #/Location:</t>
  </si>
  <si>
    <t>Date</t>
  </si>
  <si>
    <t>Weather Conditions/Time of Day:</t>
  </si>
  <si>
    <t>Elevation:</t>
  </si>
  <si>
    <t>Slope%</t>
  </si>
  <si>
    <t xml:space="preserve">          Soil survey map units</t>
  </si>
  <si>
    <t>Vegetation</t>
  </si>
  <si>
    <t>Slope shape</t>
  </si>
  <si>
    <t>Landscape Position: (check one)</t>
  </si>
  <si>
    <t>Soil parent material(s): (Check all that apply)</t>
  </si>
  <si>
    <t>Legal Description/ GPS:</t>
  </si>
  <si>
    <t>Client/ Address:</t>
  </si>
  <si>
    <t>Project ID:</t>
  </si>
  <si>
    <t>Additional Soil Observation Logs</t>
  </si>
  <si>
    <t>(Date)</t>
  </si>
  <si>
    <t>(License #)</t>
  </si>
  <si>
    <t>(Signature)</t>
  </si>
  <si>
    <t>(Designer/Inspector)</t>
  </si>
  <si>
    <t>I hereby certify that I have completed this work in accordance with all applicable ordinances, rules and laws.</t>
  </si>
  <si>
    <t>OSTP Soil Observation Log</t>
  </si>
  <si>
    <r>
      <rPr>
        <b/>
        <sz val="10"/>
        <rFont val="Tahoma"/>
        <family val="2"/>
      </rPr>
      <t xml:space="preserve">CONTACT </t>
    </r>
    <r>
      <rPr>
        <sz val="9"/>
        <rFont val="Tahoma"/>
        <family val="2"/>
      </rPr>
      <t>Planning and Zoning (Onsite Wastewater Division)</t>
    </r>
  </si>
  <si>
    <t>Total Finished Sq ft</t>
  </si>
  <si>
    <t>SYSTEM INFORMATION</t>
  </si>
  <si>
    <t>Max Depth (in)</t>
  </si>
  <si>
    <t>SSTS Flow Description</t>
  </si>
  <si>
    <r>
      <rPr>
        <b/>
        <sz val="9"/>
        <rFont val="Tahoma"/>
        <family val="2"/>
      </rPr>
      <t xml:space="preserve">Type
</t>
    </r>
    <r>
      <rPr>
        <sz val="8"/>
        <rFont val="Tahoma"/>
        <family val="2"/>
      </rPr>
      <t>(Septic,  Pump,  Holding  etc.)</t>
    </r>
  </si>
  <si>
    <r>
      <rPr>
        <b/>
        <sz val="9"/>
        <rFont val="Tahoma"/>
        <family val="2"/>
      </rPr>
      <t xml:space="preserve">Size
</t>
    </r>
    <r>
      <rPr>
        <sz val="8"/>
        <rFont val="Tahoma"/>
        <family val="2"/>
      </rPr>
      <t>(gallons)</t>
    </r>
  </si>
  <si>
    <r>
      <rPr>
        <b/>
        <sz val="9"/>
        <rFont val="Tahoma"/>
        <family val="2"/>
      </rPr>
      <t xml:space="preserve">Status
</t>
    </r>
    <r>
      <rPr>
        <sz val="8"/>
        <rFont val="Tahoma"/>
        <family val="2"/>
      </rPr>
      <t>(New, Existing)</t>
    </r>
  </si>
  <si>
    <r>
      <rPr>
        <b/>
        <sz val="9"/>
        <rFont val="Tahoma"/>
        <family val="2"/>
      </rPr>
      <t xml:space="preserve">Material
</t>
    </r>
    <r>
      <rPr>
        <sz val="8"/>
        <rFont val="Tahoma"/>
        <family val="2"/>
      </rPr>
      <t>(Precast, Plastic)</t>
    </r>
  </si>
  <si>
    <r>
      <rPr>
        <b/>
        <sz val="9"/>
        <rFont val="Tahoma"/>
        <family val="2"/>
      </rPr>
      <t xml:space="preserve">Alarm
</t>
    </r>
    <r>
      <rPr>
        <sz val="8"/>
        <rFont val="Tahoma"/>
        <family val="2"/>
      </rPr>
      <t>(Yes,  No)</t>
    </r>
  </si>
  <si>
    <r>
      <rPr>
        <b/>
        <sz val="9"/>
        <rFont val="Tahoma"/>
        <family val="2"/>
      </rPr>
      <t xml:space="preserve">Insulated
</t>
    </r>
    <r>
      <rPr>
        <sz val="8"/>
        <rFont val="Tahoma"/>
        <family val="2"/>
      </rPr>
      <t>(Yes,  No)</t>
    </r>
  </si>
  <si>
    <r>
      <rPr>
        <b/>
        <sz val="9"/>
        <rFont val="Tahoma"/>
        <family val="2"/>
      </rPr>
      <t xml:space="preserve">Bedded
</t>
    </r>
    <r>
      <rPr>
        <sz val="8"/>
        <rFont val="Tahoma"/>
        <family val="2"/>
      </rPr>
      <t>(Yes,  No)</t>
    </r>
  </si>
  <si>
    <r>
      <rPr>
        <b/>
        <sz val="9"/>
        <rFont val="Tahoma"/>
        <family val="2"/>
      </rPr>
      <t xml:space="preserve">Building Sewer
</t>
    </r>
    <r>
      <rPr>
        <sz val="8"/>
        <rFont val="Tahoma"/>
        <family val="2"/>
      </rPr>
      <t>(Gravity,  Pressure,  Both)</t>
    </r>
  </si>
  <si>
    <t>Down Berm (ft)</t>
  </si>
  <si>
    <t>Total Width (ft)</t>
  </si>
  <si>
    <t>Total Length (ft)</t>
  </si>
  <si>
    <t>Registered Treatment Product</t>
  </si>
  <si>
    <t>Mound Calculations (Speadsheet)</t>
  </si>
  <si>
    <t>Updated:</t>
  </si>
  <si>
    <t>Adjusted for Ordinance 61</t>
  </si>
  <si>
    <t>A. SITE CONDITIONS</t>
  </si>
  <si>
    <t>&gt;Type and occupancy of facility.</t>
  </si>
  <si>
    <t>&gt;Quality of wastewater distributed.</t>
  </si>
  <si>
    <t>&gt;Dimensions and configuration of suitable on site area.</t>
  </si>
  <si>
    <t>&gt;Treatment and hydraulic limitation of the soil</t>
  </si>
  <si>
    <t>&gt;Surface water movement.</t>
  </si>
  <si>
    <t xml:space="preserve">    (Note: shaded boxes to be filled in by designer)</t>
  </si>
  <si>
    <t>Integer only</t>
  </si>
  <si>
    <t>Public facility (i.e. non-residential). Daily wastewater flow:</t>
  </si>
  <si>
    <t>gpd</t>
  </si>
  <si>
    <t>(Provide details on flow estimate on separate sheet)</t>
  </si>
  <si>
    <r>
      <t>Wastewater: Typical residential BOD</t>
    </r>
    <r>
      <rPr>
        <vertAlign val="subscript"/>
        <sz val="11"/>
        <color indexed="8"/>
        <rFont val="Arial"/>
        <family val="2"/>
      </rPr>
      <t>5</t>
    </r>
  </si>
  <si>
    <t>Y/N =</t>
  </si>
  <si>
    <r>
      <t>Or other BOD</t>
    </r>
    <r>
      <rPr>
        <vertAlign val="subscript"/>
        <sz val="11"/>
        <color indexed="8"/>
        <rFont val="Arial"/>
        <family val="2"/>
      </rPr>
      <t>5</t>
    </r>
    <r>
      <rPr>
        <sz val="10"/>
        <rFont val="Arial"/>
        <family val="2"/>
      </rPr>
      <t xml:space="preserve"> =</t>
    </r>
  </si>
  <si>
    <t>Width =</t>
  </si>
  <si>
    <t>Soil limiting factor =</t>
  </si>
  <si>
    <t>Depth to limiting factor =</t>
  </si>
  <si>
    <t>Contour loading rate =</t>
  </si>
  <si>
    <t>gpd / linear foot</t>
  </si>
  <si>
    <t>Soil Loading Rate:</t>
  </si>
  <si>
    <t>Berm Slope =</t>
  </si>
  <si>
    <t>to</t>
  </si>
  <si>
    <t>B. DESIGN WASTEWATER FLOW (DWF)</t>
  </si>
  <si>
    <t>One or two family dwelling (7080 Flow by Class)</t>
  </si>
  <si>
    <r>
      <t xml:space="preserve">DWF = </t>
    </r>
    <r>
      <rPr>
        <b/>
        <sz val="11"/>
        <color indexed="10"/>
        <rFont val="Arial"/>
        <family val="2"/>
      </rPr>
      <t>gal/day/bedroom (SEE CHART I)</t>
    </r>
    <r>
      <rPr>
        <sz val="11"/>
        <rFont val="Arial"/>
        <family val="2"/>
      </rPr>
      <t xml:space="preserve"> x # of bedrooms</t>
    </r>
  </si>
  <si>
    <t xml:space="preserve">gal/day/bedroom x </t>
  </si>
  <si>
    <t xml:space="preserve">DWF = </t>
  </si>
  <si>
    <t>(use integer)</t>
  </si>
  <si>
    <t>OR:</t>
  </si>
  <si>
    <t xml:space="preserve">Non-residential flow (Residential strength wastewater) </t>
  </si>
  <si>
    <r>
      <t>ATTACH</t>
    </r>
    <r>
      <rPr>
        <sz val="11"/>
        <rFont val="Arial"/>
        <family val="2"/>
      </rPr>
      <t xml:space="preserve"> flow analysis.</t>
    </r>
  </si>
  <si>
    <t>DWF</t>
  </si>
  <si>
    <t>C.  DESIGN OF THE DISTRIBUTION CELL (ROCK BED)</t>
  </si>
  <si>
    <t>1. Size of the Distribution Cell</t>
  </si>
  <si>
    <t xml:space="preserve">                    a. Infiltration rate of fill material =                  </t>
  </si>
  <si>
    <t>( generally &lt; 1.0 gal/sf/day)</t>
  </si>
  <si>
    <t xml:space="preserve">                    b. Bottom area of distribution cell = Design wastewater flow divided by infiltration rate</t>
  </si>
  <si>
    <t>(1.0 gal/sf/day)</t>
  </si>
  <si>
    <t xml:space="preserve">  Area = </t>
  </si>
  <si>
    <t>divided by</t>
  </si>
  <si>
    <t>sq. ft.</t>
  </si>
  <si>
    <t>2. Standard Distribution Cell Configuration</t>
  </si>
  <si>
    <t xml:space="preserve">                    a. Distribution cell length (B) = Design wastewater flow (DWF) </t>
  </si>
  <si>
    <t xml:space="preserve">           divided by Contour Loading Rate (CLR)</t>
  </si>
  <si>
    <t xml:space="preserve">       Length = DWF</t>
  </si>
  <si>
    <t>gals divided by CLR</t>
  </si>
  <si>
    <t>gals/ft =</t>
  </si>
  <si>
    <t xml:space="preserve">  ft = B</t>
  </si>
  <si>
    <t xml:space="preserve">                    b. Distribution cell width (A) = Bottom area of distribution cell </t>
  </si>
  <si>
    <t xml:space="preserve">       divided by Distribution cell length (B)</t>
  </si>
  <si>
    <t>Width = Bottom area</t>
  </si>
  <si>
    <t>sf   divided by length (B)</t>
  </si>
  <si>
    <t xml:space="preserve">  ft = A</t>
  </si>
  <si>
    <t xml:space="preserve">                      (Note: A will generally be the same as the contour loading rate)</t>
  </si>
  <si>
    <t>Length =</t>
  </si>
  <si>
    <t>Feet  (Do Not exceed 10 feet)</t>
  </si>
  <si>
    <r>
      <t xml:space="preserve">Cell dimensions when width </t>
    </r>
    <r>
      <rPr>
        <b/>
        <i/>
        <sz val="10"/>
        <rFont val="Arial"/>
        <family val="2"/>
      </rPr>
      <t>exceeds</t>
    </r>
    <r>
      <rPr>
        <sz val="10"/>
        <rFont val="Arial"/>
        <family val="2"/>
      </rPr>
      <t xml:space="preserve"> 10 feet</t>
    </r>
  </si>
  <si>
    <t>Length</t>
  </si>
  <si>
    <r>
      <t xml:space="preserve">Distribution Cell final size </t>
    </r>
    <r>
      <rPr>
        <b/>
        <i/>
        <sz val="12"/>
        <color indexed="10"/>
        <rFont val="Arial"/>
        <family val="2"/>
      </rPr>
      <t>Standard Design</t>
    </r>
  </si>
  <si>
    <t>Width=</t>
  </si>
  <si>
    <r>
      <t xml:space="preserve">Width and length adjusted not to </t>
    </r>
    <r>
      <rPr>
        <b/>
        <i/>
        <sz val="10"/>
        <color indexed="10"/>
        <rFont val="Rockwell Extra Bold"/>
        <family val="1"/>
      </rPr>
      <t>EXCEED</t>
    </r>
    <r>
      <rPr>
        <b/>
        <sz val="10"/>
        <rFont val="Arial"/>
        <family val="2"/>
      </rPr>
      <t xml:space="preserve"> 10 foot width</t>
    </r>
  </si>
  <si>
    <t>D.  SAND FILL DESIGN</t>
  </si>
  <si>
    <t>1. Fill depth</t>
  </si>
  <si>
    <t xml:space="preserve">    a. Fill depth below distribution cell (at least 6 inches)</t>
  </si>
  <si>
    <t xml:space="preserve">        1) Minimum depth at up slope edge of distribution cell (D) = </t>
  </si>
  <si>
    <t>(minimum 36 inches for treatment and 12 inches for dispersal) minus distance</t>
  </si>
  <si>
    <t>in inches to limiting factor.</t>
  </si>
  <si>
    <t xml:space="preserve">                  Required separation distance </t>
  </si>
  <si>
    <t>(36 inches or 12 inches minimum)</t>
  </si>
  <si>
    <t xml:space="preserve">minus </t>
  </si>
  <si>
    <t>inches to saturated soil depth (from soils worksheet) =</t>
  </si>
  <si>
    <t xml:space="preserve">             sand depth requirement</t>
  </si>
  <si>
    <t xml:space="preserve">D = </t>
  </si>
  <si>
    <t xml:space="preserve"> inches</t>
  </si>
  <si>
    <t xml:space="preserve">        2) Depth at down slope edge of distribution cell (E)</t>
  </si>
  <si>
    <t xml:space="preserve">             E = depth at up slope edge of distribution cell (D) + ( % natural slope expressed </t>
  </si>
  <si>
    <t xml:space="preserve">   as a decimal x distribution cell width (A)</t>
  </si>
  <si>
    <t xml:space="preserve">             E = D + (% natural slope expresses as a decimal x A)</t>
  </si>
  <si>
    <t xml:space="preserve">             E = </t>
  </si>
  <si>
    <t>Inches + (</t>
  </si>
  <si>
    <t>feet x 12</t>
  </si>
  <si>
    <t xml:space="preserve">   inches/foot)</t>
  </si>
  <si>
    <t xml:space="preserve">E = </t>
  </si>
  <si>
    <t xml:space="preserve">     b. Distribution Cell Depth of Aggregate (Rock Bed Depth)</t>
  </si>
  <si>
    <t xml:space="preserve">           Distribution cell depth (F) for aggregate distribution cell = amount of aggregate </t>
  </si>
  <si>
    <t xml:space="preserve">           below distribution laterals (6 inches min.) + nominal outside diameter of largest</t>
  </si>
  <si>
    <t xml:space="preserve">           lateral + amount of aggregate over distribution laterals (2 inches min.) </t>
  </si>
  <si>
    <t>F =</t>
  </si>
  <si>
    <t xml:space="preserve">6" min. + </t>
  </si>
  <si>
    <t xml:space="preserve">inches + </t>
  </si>
  <si>
    <t>(&gt;2)inches</t>
  </si>
  <si>
    <t>F=</t>
  </si>
  <si>
    <t>Aggregate under laterals: minimum 6 inches to 12 inches</t>
  </si>
  <si>
    <t xml:space="preserve">      c.  Cover Material </t>
  </si>
  <si>
    <t xml:space="preserve">           1) Depth at distribution cell center (H) &gt;</t>
  </si>
  <si>
    <t>inches (crown)</t>
  </si>
  <si>
    <t xml:space="preserve">           2) Depth at distribution cell edges (G) =</t>
  </si>
  <si>
    <t>2. Mound Dimensions, fill length and width</t>
  </si>
  <si>
    <t xml:space="preserve">      a. End berm width (K) = Total fill at center of distribution cell x horizontal gradient of</t>
  </si>
  <si>
    <t xml:space="preserve">          side slope.</t>
  </si>
  <si>
    <t xml:space="preserve">          K={([(D+E)divided by 2]+F+H)xhorizontal gradient of side slope}divided by 12inches/foot</t>
  </si>
  <si>
    <t xml:space="preserve">          K = </t>
  </si>
  <si>
    <t xml:space="preserve">   +</t>
  </si>
  <si>
    <t xml:space="preserve">    x</t>
  </si>
  <si>
    <t xml:space="preserve">divided by </t>
  </si>
  <si>
    <t xml:space="preserve">         K = </t>
  </si>
  <si>
    <t xml:space="preserve">       b. Mound Length (L) = Distribution cell length + (2 x end berm width)</t>
  </si>
  <si>
    <t xml:space="preserve">           L =</t>
  </si>
  <si>
    <t>B + 2K</t>
  </si>
  <si>
    <t xml:space="preserve">           L = </t>
  </si>
  <si>
    <t>feet + 2 x</t>
  </si>
  <si>
    <t xml:space="preserve">  c. Up slope berm width (J) = Fill depth at upslope edge of distribution cell (D + F + G)</t>
  </si>
  <si>
    <t xml:space="preserve">           x horizontal gradient of side slope x slope correction factor</t>
  </si>
  <si>
    <t xml:space="preserve">            {100/[100 + (gradient of side slope x % of slope)]}</t>
  </si>
  <si>
    <t xml:space="preserve">    J =     (</t>
  </si>
  <si>
    <t>inches +</t>
  </si>
  <si>
    <t>Inches +</t>
  </si>
  <si>
    <t xml:space="preserve">inches) divided by </t>
  </si>
  <si>
    <t>inches/ft x</t>
  </si>
  <si>
    <t xml:space="preserve">      x</t>
  </si>
  <si>
    <t>divided by  [</t>
  </si>
  <si>
    <t xml:space="preserve">     +</t>
  </si>
  <si>
    <t xml:space="preserve">             (</t>
  </si>
  <si>
    <t xml:space="preserve">       x</t>
  </si>
  <si>
    <t>)</t>
  </si>
  <si>
    <t xml:space="preserve">    J = </t>
  </si>
  <si>
    <t xml:space="preserve">   d. Down slope berm width (I) = Fill depth at downslope edge of distribution cell </t>
  </si>
  <si>
    <t xml:space="preserve">            (E + F + G) x Horizontal gradient of side slope x downslope correction factor</t>
  </si>
  <si>
    <t xml:space="preserve">            100/[100 - (gradient of side slope x % of slope)]</t>
  </si>
  <si>
    <t xml:space="preserve">             I = (E + F + G) x Horizontal gradient of side slope x downslope correction factor</t>
  </si>
  <si>
    <t xml:space="preserve">            100 divided by [100 - (gradient of side slope x % of slope)]</t>
  </si>
  <si>
    <t xml:space="preserve">          I =</t>
  </si>
  <si>
    <t>Inches) divided by</t>
  </si>
  <si>
    <t xml:space="preserve">          12in/ft x </t>
  </si>
  <si>
    <t xml:space="preserve">x 100 divided by [100 -(  </t>
  </si>
  <si>
    <t xml:space="preserve">     x</t>
  </si>
  <si>
    <t>)]</t>
  </si>
  <si>
    <t xml:space="preserve">             I = </t>
  </si>
  <si>
    <t xml:space="preserve">    e. Mound width (W) = Up slope width (J) + Distribution cell width (A) + Downslope </t>
  </si>
  <si>
    <t xml:space="preserve">             width (I)</t>
  </si>
  <si>
    <t xml:space="preserve">        W = J + A + I </t>
  </si>
  <si>
    <t xml:space="preserve">        W =</t>
  </si>
  <si>
    <t>ft   +</t>
  </si>
  <si>
    <t>ft    +</t>
  </si>
  <si>
    <t xml:space="preserve">        W = </t>
  </si>
  <si>
    <t>3. Check the basal area</t>
  </si>
  <si>
    <t xml:space="preserve">    a. Basal area required = Daily wastewater flow divided by infiltration rate of in-situ soil</t>
  </si>
  <si>
    <t>gal/day divided by</t>
  </si>
  <si>
    <t>square feet required</t>
  </si>
  <si>
    <t xml:space="preserve">    b. Basal area available</t>
  </si>
  <si>
    <r>
      <t xml:space="preserve">1) </t>
    </r>
    <r>
      <rPr>
        <b/>
        <sz val="11"/>
        <rFont val="Arial"/>
        <family val="2"/>
      </rPr>
      <t>Sloping site</t>
    </r>
    <r>
      <rPr>
        <sz val="11"/>
        <rFont val="Arial"/>
        <family val="2"/>
      </rPr>
      <t xml:space="preserve"> = Cell length x (Distribution cell width + Down slope width)</t>
    </r>
  </si>
  <si>
    <t xml:space="preserve">        Basal area = B (A + I)</t>
  </si>
  <si>
    <t xml:space="preserve">        Basal area =</t>
  </si>
  <si>
    <t>ft     x       (</t>
  </si>
  <si>
    <t xml:space="preserve">ft     +  </t>
  </si>
  <si>
    <t>ft)</t>
  </si>
  <si>
    <t xml:space="preserve">        Basal area = </t>
  </si>
  <si>
    <r>
      <t xml:space="preserve">2) </t>
    </r>
    <r>
      <rPr>
        <b/>
        <sz val="11"/>
        <rFont val="Arial"/>
        <family val="2"/>
      </rPr>
      <t>Level site</t>
    </r>
    <r>
      <rPr>
        <sz val="11"/>
        <rFont val="Arial"/>
        <family val="2"/>
      </rPr>
      <t xml:space="preserve"> = Distribution cell length x Fill width</t>
    </r>
  </si>
  <si>
    <t xml:space="preserve">         Level site =</t>
  </si>
  <si>
    <t>B x W</t>
  </si>
  <si>
    <t>ft    x</t>
  </si>
  <si>
    <t xml:space="preserve">     c. Is available basal area sufficient?</t>
  </si>
  <si>
    <t>yes   or</t>
  </si>
  <si>
    <t>no</t>
  </si>
  <si>
    <t xml:space="preserve">             </t>
  </si>
  <si>
    <t>Basal area required &lt; Basal area available</t>
  </si>
  <si>
    <t>sf      &lt;</t>
  </si>
  <si>
    <t>4. Determine the location of observation pipes along the length of distribution cell.</t>
  </si>
  <si>
    <t xml:space="preserve">    Distance from end of distribution cell to end observation pipes = B divided by 6</t>
  </si>
  <si>
    <t xml:space="preserve">         Distance = </t>
  </si>
  <si>
    <t>ft from ends of distribution cell.</t>
  </si>
  <si>
    <t>E.  SAND VOLUME CALCULATIONS</t>
  </si>
  <si>
    <t>1. Estimated Sand  = [sand beneath rock bed]+ [sand in downhill berm] + [sand in uphill berm]</t>
  </si>
  <si>
    <t xml:space="preserve">        + [sand in end berms] x (1cubic yard/27 cubic feet)</t>
  </si>
  <si>
    <t xml:space="preserve">2. Estimated Sand  = (D + E ÷ 12 x B x A ÷ 2) + (E+12 ÷ 12 x L x I ) + </t>
  </si>
  <si>
    <t xml:space="preserve">        (D ÷ 12 x J x L ÷ 2) + (D ÷ 12 x A x K) ÷ 27</t>
  </si>
  <si>
    <t>3. Estimated Sand  =</t>
  </si>
  <si>
    <t>cubic yards</t>
  </si>
  <si>
    <t>4. Adjusted Sand Volume = Estimated sand x correction factor.</t>
  </si>
  <si>
    <t xml:space="preserve">5. Adjusted Sand Volume = </t>
  </si>
  <si>
    <t>x1.25 =</t>
  </si>
  <si>
    <t>MOUND ABSORPTION</t>
  </si>
  <si>
    <t>Mound Absorption Ratio = Mound Design Loading Rate ÷ Soil Loading Rate</t>
  </si>
  <si>
    <t>Mound Absorption Width = (bed width or contour loading rate) x Mound Absorption Ratio</t>
  </si>
  <si>
    <t xml:space="preserve">&lt;1% Slope absoprtion length on both sides of bed width = </t>
  </si>
  <si>
    <t>&gt;1% Slope absorption length on downslope =</t>
  </si>
  <si>
    <t>Parcel ID</t>
  </si>
  <si>
    <t>Zip</t>
  </si>
  <si>
    <t xml:space="preserve"> Site Address:</t>
  </si>
  <si>
    <t>St. Louis County, MN</t>
  </si>
  <si>
    <t xml:space="preserve">This permit application form is used to apply for a Permit to Construct. Additional Information: www.stlouiscountymn.gov/septic. </t>
  </si>
  <si>
    <t>Site Address        </t>
  </si>
  <si>
    <t xml:space="preserve">REASON FOR APPLICATON </t>
  </si>
  <si>
    <t xml:space="preserve">Is the SSTS within 1,000 feet of a lake or 300 feet of a river?  </t>
  </si>
  <si>
    <t>Is the property part of a CIC (Common Interest Community)? If yes, include the Associated PIN on this Application.</t>
  </si>
  <si>
    <t>Is this property serving multiple dwellings sharing a SSTS component?</t>
  </si>
  <si>
    <t>Leased From</t>
  </si>
  <si>
    <t>Water Source</t>
  </si>
  <si>
    <t>Well #</t>
  </si>
  <si>
    <t>     </t>
  </si>
  <si>
    <t>DESIGNER</t>
  </si>
  <si>
    <t>STRUCTURE</t>
  </si>
  <si>
    <t>Building Type and Water Uses</t>
  </si>
  <si>
    <t>Check all that apply</t>
  </si>
  <si>
    <t># of Bedrooms</t>
  </si>
  <si>
    <t>Plumbing</t>
  </si>
  <si>
    <t>Basement Plumbing</t>
  </si>
  <si>
    <t>Garbage Disposal</t>
  </si>
  <si>
    <t>Clothes Washer</t>
  </si>
  <si>
    <t>Dishwasher</t>
  </si>
  <si>
    <t>Water Conditioning Unit</t>
  </si>
  <si>
    <t>Furnace w/Humidifier</t>
  </si>
  <si>
    <t>Bathtub &gt; 40 gal</t>
  </si>
  <si>
    <t>Sewer Grinder Pump</t>
  </si>
  <si>
    <t>  </t>
  </si>
  <si>
    <t>Multiple units</t>
  </si>
  <si>
    <t>Guest cottage, bunk house</t>
  </si>
  <si>
    <t>Garage, pole building, shed, sauna, gazebo screen-house</t>
  </si>
  <si>
    <t>Other information to be considered for this application</t>
  </si>
  <si>
    <t>AGREEMENT</t>
  </si>
  <si>
    <t>Duluth Office</t>
  </si>
  <si>
    <t>Virginia Office</t>
  </si>
  <si>
    <t>OFFICE USE ONLY</t>
  </si>
  <si>
    <r>
      <t xml:space="preserve">PROPERTY IDENTIFICATION NUMBER (PIN) </t>
    </r>
    <r>
      <rPr>
        <sz val="10"/>
        <color rgb="FF000000"/>
        <rFont val="Tahoma"/>
        <family val="2"/>
      </rPr>
      <t>and</t>
    </r>
    <r>
      <rPr>
        <b/>
        <sz val="10"/>
        <color rgb="FF000000"/>
        <rFont val="Tahoma"/>
        <family val="2"/>
      </rPr>
      <t xml:space="preserve"> SITE                              </t>
    </r>
  </si>
  <si>
    <r>
      <t xml:space="preserve">APPLICANT </t>
    </r>
    <r>
      <rPr>
        <sz val="8"/>
        <color rgb="FF000000"/>
        <rFont val="Tahoma"/>
        <family val="2"/>
      </rPr>
      <t>(Property Owner)</t>
    </r>
  </si>
  <si>
    <r>
      <t xml:space="preserve">CONTACT </t>
    </r>
    <r>
      <rPr>
        <sz val="8"/>
        <color rgb="FF000000"/>
        <rFont val="Tahoma"/>
        <family val="2"/>
      </rPr>
      <t>(If Different than Applicant Above)</t>
    </r>
  </si>
  <si>
    <r>
      <t xml:space="preserve">SYSTEM TYPE </t>
    </r>
    <r>
      <rPr>
        <sz val="8"/>
        <color rgb="FF000000"/>
        <rFont val="Tahoma"/>
        <family val="2"/>
      </rPr>
      <t>(refer to design summary)</t>
    </r>
    <r>
      <rPr>
        <b/>
        <sz val="8"/>
        <color rgb="FF000000"/>
        <rFont val="Tahoma"/>
        <family val="2"/>
      </rPr>
      <t xml:space="preserve"> </t>
    </r>
    <r>
      <rPr>
        <sz val="10"/>
        <color rgb="FF000000"/>
        <rFont val="Tahoma"/>
        <family val="2"/>
      </rPr>
      <t xml:space="preserve">and </t>
    </r>
    <r>
      <rPr>
        <b/>
        <sz val="10"/>
        <color rgb="FF000000"/>
        <rFont val="Tahoma"/>
        <family val="2"/>
      </rPr>
      <t>PERMIT FEES</t>
    </r>
  </si>
  <si>
    <r>
      <t xml:space="preserve">SITE INFORMATION </t>
    </r>
    <r>
      <rPr>
        <i/>
        <sz val="9"/>
        <color rgb="FF000000"/>
        <rFont val="Tahoma"/>
        <family val="2"/>
      </rPr>
      <t>(Check all that apply)</t>
    </r>
  </si>
  <si>
    <r>
      <t xml:space="preserve">CONTACT </t>
    </r>
    <r>
      <rPr>
        <sz val="9"/>
        <color rgb="FF000000"/>
        <rFont val="Tahoma"/>
        <family val="2"/>
      </rPr>
      <t>Planning and Zoning (Onsite Wastewater Division)</t>
    </r>
  </si>
  <si>
    <r>
      <t xml:space="preserve">Amount Paid  </t>
    </r>
    <r>
      <rPr>
        <b/>
        <sz val="8"/>
        <color rgb="FF000000"/>
        <rFont val="Tahoma"/>
        <family val="2"/>
      </rPr>
      <t>     </t>
    </r>
  </si>
  <si>
    <r>
      <t xml:space="preserve">Cash </t>
    </r>
    <r>
      <rPr>
        <b/>
        <sz val="8"/>
        <color rgb="FF000000"/>
        <rFont val="Tahoma"/>
        <family val="2"/>
      </rPr>
      <t>     </t>
    </r>
    <r>
      <rPr>
        <sz val="8"/>
        <color rgb="FF000000"/>
        <rFont val="Tahoma"/>
        <family val="2"/>
      </rPr>
      <t xml:space="preserve">  </t>
    </r>
  </si>
  <si>
    <r>
      <t xml:space="preserve">Permit #  </t>
    </r>
    <r>
      <rPr>
        <b/>
        <sz val="9"/>
        <color rgb="FF000000"/>
        <rFont val="Tahoma"/>
        <family val="2"/>
      </rPr>
      <t>     </t>
    </r>
  </si>
  <si>
    <r>
      <t>☐</t>
    </r>
    <r>
      <rPr>
        <sz val="11"/>
        <color rgb="FF000000"/>
        <rFont val="Tahoma"/>
        <family val="2"/>
      </rPr>
      <t xml:space="preserve"> </t>
    </r>
    <r>
      <rPr>
        <sz val="8"/>
        <color rgb="FF000000"/>
        <rFont val="Tahoma"/>
        <family val="2"/>
      </rPr>
      <t xml:space="preserve">Mail      </t>
    </r>
    <r>
      <rPr>
        <sz val="11"/>
        <color rgb="FF000000"/>
        <rFont val="MS Gothic"/>
        <family val="3"/>
      </rPr>
      <t>☐</t>
    </r>
    <r>
      <rPr>
        <sz val="8"/>
        <color rgb="FF000000"/>
        <rFont val="Tahoma"/>
        <family val="2"/>
      </rPr>
      <t xml:space="preserve"> IP</t>
    </r>
  </si>
  <si>
    <r>
      <rPr>
        <sz val="11"/>
        <rFont val="Tahoma"/>
        <family val="2"/>
      </rPr>
      <t xml:space="preserve">PERMIT
</t>
    </r>
    <r>
      <rPr>
        <b/>
        <sz val="11"/>
        <rFont val="Tahoma"/>
        <family val="2"/>
      </rPr>
      <t>Residential Construction Application</t>
    </r>
    <r>
      <rPr>
        <b/>
        <sz val="16"/>
        <rFont val="Tahoma"/>
        <family val="2"/>
      </rPr>
      <t xml:space="preserve">
</t>
    </r>
    <r>
      <rPr>
        <b/>
        <sz val="11"/>
        <rFont val="Tahoma"/>
        <family val="2"/>
      </rPr>
      <t>Subsurface Sewage Treatment System</t>
    </r>
  </si>
  <si>
    <r>
      <rPr>
        <sz val="9"/>
        <rFont val="Tahoma"/>
        <family val="2"/>
      </rPr>
      <t xml:space="preserve">Form
</t>
    </r>
    <r>
      <rPr>
        <b/>
        <sz val="26"/>
        <rFont val="Tahoma"/>
        <family val="2"/>
      </rPr>
      <t xml:space="preserve">3000
</t>
    </r>
    <r>
      <rPr>
        <sz val="7"/>
        <rFont val="Tahoma"/>
        <family val="2"/>
      </rPr>
      <t>Rev. 01-02-2024</t>
    </r>
  </si>
  <si>
    <t>Primary Pin</t>
  </si>
  <si>
    <t>Associated PIN</t>
  </si>
  <si>
    <t>City</t>
  </si>
  <si>
    <t xml:space="preserve">Check to request a 911 address number and sign. </t>
  </si>
  <si>
    <t>Name</t>
  </si>
  <si>
    <t>State</t>
  </si>
  <si>
    <t>Address</t>
  </si>
  <si>
    <t>Email</t>
  </si>
  <si>
    <t>Phone</t>
  </si>
  <si>
    <t>US Mail</t>
  </si>
  <si>
    <t>New SSTS</t>
  </si>
  <si>
    <t>Lake/River Name</t>
  </si>
  <si>
    <t>If yes, you must obtain &amp; attach the Lessor’s written authorization for this project.</t>
  </si>
  <si>
    <t xml:space="preserve">Is this leased property? </t>
  </si>
  <si>
    <t>MN Power</t>
  </si>
  <si>
    <t>St. Louis County</t>
  </si>
  <si>
    <t>MN DNR</t>
  </si>
  <si>
    <t>US Forest Service</t>
  </si>
  <si>
    <t>Municipal</t>
  </si>
  <si>
    <t>Well Type</t>
  </si>
  <si>
    <t>Proposed Well</t>
  </si>
  <si>
    <t>Hand Carried</t>
  </si>
  <si>
    <t>Surface/Lake water</t>
  </si>
  <si>
    <t>Drilled</t>
  </si>
  <si>
    <t xml:space="preserve">Sandpoint </t>
  </si>
  <si>
    <t>Dug</t>
  </si>
  <si>
    <t>More than one well?</t>
  </si>
  <si>
    <t>Well depth Feet</t>
  </si>
  <si>
    <t>Case Depth Feet</t>
  </si>
  <si>
    <t>INCOMPLETE APPLICATIONS WILL BE RETURNED</t>
  </si>
  <si>
    <t xml:space="preserve">Licensed Business Name </t>
  </si>
  <si>
    <t>License #</t>
  </si>
  <si>
    <t>Certification #</t>
  </si>
  <si>
    <r>
      <rPr>
        <sz val="10"/>
        <color rgb="FF000000"/>
        <rFont val="Tahoma"/>
        <family val="2"/>
      </rPr>
      <t xml:space="preserve">Designer’s Comments </t>
    </r>
    <r>
      <rPr>
        <i/>
        <sz val="10"/>
        <color rgb="FF000000"/>
        <rFont val="Tahoma"/>
        <family val="2"/>
      </rPr>
      <t>(To Onsite Wastewater Staff)</t>
    </r>
  </si>
  <si>
    <t>Home, mobile home, hunting shack, cabin.</t>
  </si>
  <si>
    <t>Continued</t>
  </si>
  <si>
    <r>
      <t xml:space="preserve">By submitting this application, the entire contents of which are considered to be public data, I certify and agree that I am the owner or the authorized agent of the owner of the above property, and that all uses will conform to the provisions of St. Louis County.  I further certify and agree that I will comply with all conditions imposed in connection with the approval of the application.  Applicants may be required to submit additional property descriptions, property surveys, site plans, building plans and other information before the application is accepted or approved.  </t>
    </r>
    <r>
      <rPr>
        <b/>
        <i/>
        <sz val="8"/>
        <color rgb="FF000000"/>
        <rFont val="Tahoma"/>
        <family val="2"/>
      </rPr>
      <t>Intentional or unintentional falsification of this application or any attachments thereto will make the application, any approval of the application and any resulting permit invalid.</t>
    </r>
    <r>
      <rPr>
        <sz val="8"/>
        <color rgb="FF000000"/>
        <rFont val="Tahoma"/>
        <family val="2"/>
      </rPr>
      <t xml:space="preserve"> I authorize St. Louis County staff to inspect the property to review the application and for compliance inspections. Furthermore, by submitting this application, I release St. Louis County and its employees from any and all liability and claims for damages to person or property in any manner or form that may arise from the approval of the application or any related plans, the issuance of any resulting permit or the subsequent location, construction, alteration, repair, extension, operation or maintenance of the subject matter of the application.</t>
    </r>
  </si>
  <si>
    <t>Government Services Center
320 W 2nd Street, Suite 301
Duluth, MN 55802</t>
  </si>
  <si>
    <t>Phone (218) 725-5200
Toll Free (800) 450-9777 
www.stlouiscountymn.gov/septic</t>
  </si>
  <si>
    <t>Government Services Center
201 South 3rd Avenue West
Virginia, MN 55792</t>
  </si>
  <si>
    <t>Phone (218) 749-0625
Toll Free (800) 450-9777 
www.stlouiscountymn.gov/septic</t>
  </si>
  <si>
    <t>Check #</t>
  </si>
  <si>
    <t>Visit https://www.stlouiscountymn.gov/departments-a-z/sheriff/emergency/911-emergency#5143571-obtaining-a-911-address for addressing information.</t>
  </si>
  <si>
    <t xml:space="preserve">Dwelling </t>
  </si>
  <si>
    <t xml:space="preserve">  Accessory Dwelling</t>
  </si>
  <si>
    <r>
      <t xml:space="preserve">   </t>
    </r>
    <r>
      <rPr>
        <sz val="9"/>
        <color rgb="FF000000"/>
        <rFont val="Tahoma"/>
        <family val="2"/>
      </rPr>
      <t>Multi-Family</t>
    </r>
  </si>
  <si>
    <t xml:space="preserve"> Accessory Structure</t>
  </si>
  <si>
    <t xml:space="preserve"> Other</t>
  </si>
  <si>
    <r>
      <t>PIN is found on your Property Tax Statement</t>
    </r>
    <r>
      <rPr>
        <sz val="7"/>
        <color rgb="FF000000"/>
        <rFont val="Tahoma"/>
        <family val="2"/>
      </rPr>
      <t xml:space="preserve"> (E.g. 123-1234-12345), searching the County Land Explorer at https://gis.stlouiscountymn.gov/landexplorer/, or searching the Property Lookup at http://apps.stlouiscountymn.gov/auditor/parcelInfo2005Iframe/. </t>
    </r>
  </si>
  <si>
    <t>Is the property used year-round?</t>
  </si>
  <si>
    <r>
      <t xml:space="preserve">Water Source INFORMATION </t>
    </r>
    <r>
      <rPr>
        <i/>
        <sz val="9"/>
        <color rgb="FF000000"/>
        <rFont val="Tahoma"/>
        <family val="2"/>
      </rPr>
      <t>(Check all that apply)</t>
    </r>
  </si>
  <si>
    <r>
      <t xml:space="preserve">Applicant MAILING INFORMATION </t>
    </r>
    <r>
      <rPr>
        <sz val="8"/>
        <color rgb="FF000000"/>
        <rFont val="Tahoma"/>
        <family val="2"/>
      </rPr>
      <t>(If Different than Site Address)</t>
    </r>
  </si>
  <si>
    <t>Tank Installation &amp; Pumping comments</t>
  </si>
  <si>
    <t>Paid by</t>
  </si>
  <si>
    <t>Revenue Code</t>
  </si>
  <si>
    <t>Received By</t>
  </si>
  <si>
    <t>Date RIO</t>
  </si>
  <si>
    <t>Site Adress</t>
  </si>
  <si>
    <r>
      <t xml:space="preserve">Non Shoreland </t>
    </r>
    <r>
      <rPr>
        <b/>
        <sz val="7.5"/>
        <rFont val="Tahoma"/>
        <family val="2"/>
      </rPr>
      <t>$325</t>
    </r>
  </si>
  <si>
    <r>
      <t>Shoreland</t>
    </r>
    <r>
      <rPr>
        <b/>
        <sz val="7.5"/>
        <rFont val="Tahoma"/>
        <family val="2"/>
      </rPr>
      <t xml:space="preserve"> $565</t>
    </r>
  </si>
  <si>
    <r>
      <t xml:space="preserve">Component Add/Replace </t>
    </r>
    <r>
      <rPr>
        <b/>
        <sz val="7.5"/>
        <rFont val="Tahoma"/>
        <family val="2"/>
      </rPr>
      <t>$215</t>
    </r>
  </si>
  <si>
    <r>
      <t xml:space="preserve">Holding Tank </t>
    </r>
    <r>
      <rPr>
        <b/>
        <sz val="7.5"/>
        <rFont val="Tahoma"/>
        <family val="2"/>
      </rPr>
      <t>$270</t>
    </r>
  </si>
  <si>
    <r>
      <t xml:space="preserve">Privy/Outhouse </t>
    </r>
    <r>
      <rPr>
        <b/>
        <sz val="7.5"/>
        <rFont val="Tahoma"/>
        <family val="2"/>
      </rPr>
      <t>$110</t>
    </r>
  </si>
  <si>
    <r>
      <t xml:space="preserve">Floodplain-Shoreland </t>
    </r>
    <r>
      <rPr>
        <b/>
        <sz val="7.5"/>
        <rFont val="Tahoma"/>
        <family val="2"/>
      </rPr>
      <t>$330</t>
    </r>
  </si>
  <si>
    <r>
      <t xml:space="preserve">Component Add/Replace </t>
    </r>
    <r>
      <rPr>
        <b/>
        <sz val="7"/>
        <rFont val="Tahoma"/>
        <family val="2"/>
      </rPr>
      <t>$215</t>
    </r>
  </si>
  <si>
    <r>
      <t>System</t>
    </r>
    <r>
      <rPr>
        <b/>
        <sz val="7.5"/>
        <rFont val="Tahoma"/>
        <family val="2"/>
      </rPr>
      <t xml:space="preserve"> $365</t>
    </r>
  </si>
  <si>
    <r>
      <t xml:space="preserve">System </t>
    </r>
    <r>
      <rPr>
        <b/>
        <sz val="7.5"/>
        <rFont val="Tahoma"/>
        <family val="2"/>
      </rPr>
      <t>$420</t>
    </r>
  </si>
  <si>
    <r>
      <t xml:space="preserve">System </t>
    </r>
    <r>
      <rPr>
        <b/>
        <sz val="7.5"/>
        <rFont val="Tahoma"/>
        <family val="2"/>
      </rPr>
      <t>$525</t>
    </r>
  </si>
  <si>
    <t>This form will auto populate the design summary. Please note that not all information is autoplulated and will require to be manually filled in.</t>
  </si>
  <si>
    <t>The intent of this form is to start with the soil log and work your way through all the way to pump tank (1) Demand.</t>
  </si>
  <si>
    <t>After reviewing please fill out any empty boxes with the required information</t>
  </si>
  <si>
    <t xml:space="preserve">Instructions for using this document </t>
  </si>
  <si>
    <t xml:space="preserve">This excel document is intended to be used for non time dosed mound systems only. If you are designing a time dosed system please use our time dosed mound worksheet. 
</t>
  </si>
  <si>
    <t>After completion the design summary should be reviewed to ensure that all information on it is accurate.</t>
  </si>
  <si>
    <t xml:space="preserve">After completion of the design summary if applicable please fill out the residential construction application. Please note that some boxes will already be filled with information that is provided on the design summary. </t>
  </si>
  <si>
    <t xml:space="preserve">The tank buoyancy calculation sheet is also included in this document while not required it is strongly recommended that it is filled out to help prevent tank floatation </t>
  </si>
  <si>
    <t xml:space="preserve">Point of Sale Requirement </t>
  </si>
  <si>
    <t>Replacing the existing SSTS. Why?</t>
  </si>
  <si>
    <t>Existing Well</t>
  </si>
  <si>
    <t>Seasonal Use</t>
  </si>
  <si>
    <t>If yes, chemical or UV</t>
  </si>
  <si>
    <t>v 03.19.15</t>
  </si>
  <si>
    <t/>
  </si>
  <si>
    <t>Number</t>
  </si>
  <si>
    <t>Width (ft)</t>
  </si>
  <si>
    <t>Length (ft)</t>
  </si>
  <si>
    <t>Media Type</t>
  </si>
  <si>
    <t>Rock (in)</t>
  </si>
  <si>
    <t>Cover (in)</t>
  </si>
  <si>
    <t>Sand Liner (in)</t>
  </si>
  <si>
    <t>Up Berm (ft)</t>
  </si>
  <si>
    <t>Bed Width (ft)</t>
  </si>
  <si>
    <t>Bed Length (ft)</t>
  </si>
  <si>
    <t>Sand (in)</t>
  </si>
  <si>
    <t>Filter Class</t>
  </si>
  <si>
    <t>No. of Filters</t>
  </si>
  <si>
    <t>Rock Bed Dimensions (ft)</t>
  </si>
  <si>
    <t>Bed Media Depth (in)</t>
  </si>
  <si>
    <t>Manufacturer</t>
  </si>
  <si>
    <t>Registered Aerobic Treatment System</t>
  </si>
  <si>
    <t>Type</t>
  </si>
  <si>
    <t>Gallons/day</t>
  </si>
  <si>
    <t>No. of Units</t>
  </si>
  <si>
    <t>Disinfection (yes or no)</t>
  </si>
  <si>
    <r>
      <rPr>
        <sz val="10"/>
        <rFont val="Tahoma"/>
        <family val="2"/>
      </rPr>
      <t>Sand (yd</t>
    </r>
    <r>
      <rPr>
        <vertAlign val="superscript"/>
        <sz val="10"/>
        <rFont val="Tahoma"/>
        <family val="2"/>
      </rPr>
      <t>3</t>
    </r>
    <r>
      <rPr>
        <sz val="10"/>
        <rFont val="Tahoma"/>
        <family val="2"/>
      </rPr>
      <t>)</t>
    </r>
  </si>
  <si>
    <t>Page 2 of 2</t>
  </si>
  <si>
    <t>Page 1 of 2</t>
  </si>
  <si>
    <t>Spacing (ft)</t>
  </si>
  <si>
    <r>
      <t xml:space="preserve">This form is used to complete a SSTS Design. Additional Information: </t>
    </r>
    <r>
      <rPr>
        <u/>
        <sz val="8"/>
        <rFont val="Tahoma"/>
        <family val="2"/>
      </rPr>
      <t>www.stlouiscountymn.gov/septic</t>
    </r>
  </si>
  <si>
    <t>SITE INFORMATION</t>
  </si>
  <si>
    <t>Site Address</t>
  </si>
  <si>
    <t>Dwelling Classification</t>
  </si>
  <si>
    <t>Well Casing Depth</t>
  </si>
  <si>
    <t># Bedrooms</t>
  </si>
  <si>
    <t># Water using devices</t>
  </si>
  <si>
    <t>Sq ft / Bedroom</t>
  </si>
  <si>
    <t>Design Flow</t>
  </si>
  <si>
    <t>Water Meter</t>
  </si>
  <si>
    <t>Pressure Test</t>
  </si>
  <si>
    <t>Grinder or Disposal</t>
  </si>
  <si>
    <t>SLR</t>
  </si>
  <si>
    <t>Limiting Soil Type</t>
  </si>
  <si>
    <t>Limiting Layer Depth (in)</t>
  </si>
  <si>
    <t>TANK INFORMATION</t>
  </si>
  <si>
    <t>Gallons per inch of pump tank</t>
  </si>
  <si>
    <t>DISTRIBUTION INFORMATION</t>
  </si>
  <si>
    <t>Gal/Min</t>
  </si>
  <si>
    <t>Ft Head</t>
  </si>
  <si>
    <t>Pump Model</t>
  </si>
  <si>
    <t>Time Dose Panel</t>
  </si>
  <si>
    <t>Timer On</t>
  </si>
  <si>
    <t>Timer Off</t>
  </si>
  <si>
    <t>Max Dose</t>
  </si>
  <si>
    <t>Min. Dose</t>
  </si>
  <si>
    <t>Drainback</t>
  </si>
  <si>
    <t>Dose + Drainback</t>
  </si>
  <si>
    <t>Float Tether (in)</t>
  </si>
  <si>
    <t>Manifold</t>
  </si>
  <si>
    <t>Location</t>
  </si>
  <si>
    <t>Size (in)</t>
  </si>
  <si>
    <t>Insulated</t>
  </si>
  <si>
    <t>Orifices</t>
  </si>
  <si>
    <t># Per lateral</t>
  </si>
  <si>
    <t>Shields</t>
  </si>
  <si>
    <t>Designer Comments</t>
  </si>
  <si>
    <r>
      <rPr>
        <sz val="8"/>
        <rFont val="Tahoma"/>
        <family val="2"/>
      </rPr>
      <t>Government Services Center 320 W 2nd Street, Suite 301
Duluth, MN 55802</t>
    </r>
  </si>
  <si>
    <r>
      <rPr>
        <sz val="8"/>
        <rFont val="Tahoma"/>
        <family val="2"/>
      </rPr>
      <t xml:space="preserve">Phone (218) 725-5200
Toll Free (800) 450-9777
</t>
    </r>
    <r>
      <rPr>
        <u/>
        <sz val="8"/>
        <rFont val="Tahoma"/>
        <family val="2"/>
      </rPr>
      <t>www.stlouiscountymn.gov/septic</t>
    </r>
  </si>
  <si>
    <r>
      <rPr>
        <sz val="8"/>
        <rFont val="Tahoma"/>
        <family val="2"/>
      </rPr>
      <t xml:space="preserve">Phone (218) 749-0625
Toll Free (800) 450-9777
</t>
    </r>
    <r>
      <rPr>
        <u/>
        <sz val="8"/>
        <rFont val="Tahoma"/>
        <family val="2"/>
      </rPr>
      <t>www.stlouiscountymn.gov/septic</t>
    </r>
  </si>
  <si>
    <r>
      <t xml:space="preserve"> Component Add/Replace </t>
    </r>
    <r>
      <rPr>
        <b/>
        <sz val="7"/>
        <rFont val="Tahoma"/>
        <family val="2"/>
      </rPr>
      <t>$215</t>
    </r>
  </si>
  <si>
    <t>DRAINFIELD INFORMATION</t>
  </si>
  <si>
    <t>Cubic Yards</t>
  </si>
  <si>
    <t>Estimated Topsoil Volume=</t>
  </si>
  <si>
    <t xml:space="preserve">Estimated Rock Volume= </t>
  </si>
  <si>
    <t>x1.3</t>
  </si>
  <si>
    <t>I hereby certify that I have completed this work in  accordance with all applicable ordinances, rules and laws.</t>
  </si>
  <si>
    <t>(Designer)</t>
  </si>
  <si>
    <r>
      <rPr>
        <b/>
        <sz val="11"/>
        <rFont val="Tahoma"/>
        <family val="2"/>
      </rPr>
      <t>PERMIT</t>
    </r>
    <r>
      <rPr>
        <sz val="11"/>
        <rFont val="Tahoma"/>
        <family val="2"/>
      </rPr>
      <t xml:space="preserve">
</t>
    </r>
    <r>
      <rPr>
        <b/>
        <sz val="16"/>
        <rFont val="Tahoma"/>
        <family val="2"/>
      </rPr>
      <t xml:space="preserve">SSTS Design Summary
</t>
    </r>
    <r>
      <rPr>
        <b/>
        <sz val="11"/>
        <rFont val="Tahoma"/>
        <family val="2"/>
      </rPr>
      <t>Subsurface Sewage Treatment System</t>
    </r>
  </si>
  <si>
    <r>
      <rPr>
        <sz val="9"/>
        <rFont val="Tahoma"/>
        <family val="2"/>
      </rPr>
      <t xml:space="preserve">Form
</t>
    </r>
    <r>
      <rPr>
        <b/>
        <sz val="26"/>
        <rFont val="Tahoma"/>
        <family val="2"/>
      </rPr>
      <t xml:space="preserve">3002
</t>
    </r>
    <r>
      <rPr>
        <sz val="7"/>
        <rFont val="Tahoma"/>
        <family val="2"/>
      </rPr>
      <t>Rev. 01-02-2026</t>
    </r>
  </si>
  <si>
    <t>Government Services Center 
201 South 3rd Avenue West 
Virginia, MN 55792</t>
  </si>
  <si>
    <t>Diameter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</si>
</sst>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0"/>
    <numFmt numFmtId="165" formatCode="0.0"/>
    <numFmt numFmtId="166" formatCode="[$-409]mmmm\ d\,\ yyyy;@"/>
    <numFmt numFmtId="167" formatCode="0.0;\-0;;@"/>
    <numFmt numFmtId="168" formatCode="_([$€-2]* #,##0.00_);_([$€-2]* \(#,##0.00\);_([$€-2]* &quot;-&quot;??_)"/>
    <numFmt numFmtId="169" formatCode=";;;"/>
    <numFmt numFmtId="170" formatCode="#,##0.0"/>
    <numFmt numFmtId="171" formatCode="0.00;\-0.00;;@"/>
    <numFmt numFmtId="172" formatCode="mm/dd/yy;@"/>
    <numFmt numFmtId="173" formatCode="m/d/yy;@"/>
  </numFmts>
  <fonts count="1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6"/>
      <name val="Trebuchet MS"/>
      <family val="2"/>
    </font>
    <font>
      <sz val="10"/>
      <name val="Trebuchet MS"/>
      <family val="2"/>
    </font>
    <font>
      <i/>
      <sz val="10"/>
      <name val="Trebuchet MS"/>
      <family val="2"/>
    </font>
    <font>
      <b/>
      <sz val="10"/>
      <name val="Trebuchet MS"/>
      <family val="2"/>
    </font>
    <font>
      <b/>
      <sz val="12"/>
      <name val="Trebuchet MS"/>
      <family val="2"/>
    </font>
    <font>
      <sz val="12"/>
      <name val="Trebuchet MS"/>
      <family val="2"/>
    </font>
    <font>
      <sz val="10"/>
      <color indexed="9"/>
      <name val="Trebuchet MS"/>
      <family val="2"/>
    </font>
    <font>
      <b/>
      <vertAlign val="superscript"/>
      <sz val="10"/>
      <name val="Trebuchet MS"/>
      <family val="2"/>
    </font>
    <font>
      <b/>
      <i/>
      <sz val="10"/>
      <name val="Trebuchet MS"/>
      <family val="2"/>
    </font>
    <font>
      <vertAlign val="superscript"/>
      <sz val="10"/>
      <name val="Trebuchet MS"/>
      <family val="2"/>
    </font>
    <font>
      <sz val="10"/>
      <name val="Arial"/>
      <family val="2"/>
    </font>
    <font>
      <b/>
      <sz val="20"/>
      <name val="Trebuchet MS"/>
      <family val="2"/>
    </font>
    <font>
      <sz val="8"/>
      <name val="Arial"/>
      <family val="2"/>
    </font>
    <font>
      <sz val="11"/>
      <color indexed="8"/>
      <name val="Calibri"/>
      <family val="2"/>
    </font>
    <font>
      <sz val="20"/>
      <name val="Arial"/>
      <family val="2"/>
    </font>
    <font>
      <sz val="14"/>
      <name val="Trebuchet MS"/>
      <family val="2"/>
    </font>
    <font>
      <sz val="9"/>
      <name val="Arial"/>
      <family val="2"/>
    </font>
    <font>
      <sz val="10"/>
      <color indexed="8"/>
      <name val="Trebuchet MS"/>
      <family val="2"/>
    </font>
    <font>
      <b/>
      <sz val="10"/>
      <color indexed="9"/>
      <name val="Trebuchet MS"/>
      <family val="2"/>
    </font>
    <font>
      <sz val="8"/>
      <name val="Trebuchet MS"/>
      <family val="2"/>
    </font>
    <font>
      <sz val="10"/>
      <color indexed="10"/>
      <name val="Trebuchet MS"/>
      <family val="2"/>
    </font>
    <font>
      <b/>
      <sz val="14"/>
      <name val="Trebuchet MS"/>
      <family val="2"/>
    </font>
    <font>
      <b/>
      <sz val="14"/>
      <name val="Arial"/>
      <family val="2"/>
    </font>
    <font>
      <sz val="11"/>
      <color indexed="8"/>
      <name val="Trebuchet MS"/>
      <family val="2"/>
    </font>
    <font>
      <i/>
      <sz val="10"/>
      <color indexed="8"/>
      <name val="Trebuchet MS"/>
      <family val="2"/>
    </font>
    <font>
      <i/>
      <sz val="9"/>
      <name val="Trebuchet MS"/>
      <family val="2"/>
    </font>
    <font>
      <i/>
      <sz val="10"/>
      <name val="Arial"/>
      <family val="2"/>
    </font>
    <font>
      <i/>
      <u/>
      <sz val="10"/>
      <name val="Trebuchet MS"/>
      <family val="2"/>
    </font>
    <font>
      <sz val="12"/>
      <name val="Arial"/>
      <family val="2"/>
    </font>
    <font>
      <b/>
      <sz val="12"/>
      <color indexed="8"/>
      <name val="Trebuchet MS"/>
      <family val="2"/>
    </font>
    <font>
      <sz val="12"/>
      <color indexed="8"/>
      <name val="Trebuchet MS"/>
      <family val="2"/>
    </font>
    <font>
      <b/>
      <sz val="10"/>
      <color indexed="10"/>
      <name val="Trebuchet MS"/>
      <family val="2"/>
    </font>
    <font>
      <sz val="10"/>
      <name val="Arial"/>
      <family val="2"/>
    </font>
    <font>
      <vertAlign val="superscript"/>
      <sz val="12"/>
      <color indexed="8"/>
      <name val="Trebuchet MS"/>
      <family val="2"/>
    </font>
    <font>
      <sz val="11"/>
      <color indexed="8"/>
      <name val="Trebuchet MS"/>
      <family val="2"/>
    </font>
    <font>
      <sz val="14"/>
      <color indexed="8"/>
      <name val="Trebuchet MS"/>
      <family val="2"/>
    </font>
    <font>
      <b/>
      <sz val="11"/>
      <color indexed="8"/>
      <name val="Trebuchet MS"/>
      <family val="2"/>
    </font>
    <font>
      <sz val="10"/>
      <color indexed="8"/>
      <name val="Trebuchet MS"/>
      <family val="2"/>
    </font>
    <font>
      <i/>
      <sz val="10"/>
      <color indexed="8"/>
      <name val="Trebuchet MS"/>
      <family val="2"/>
    </font>
    <font>
      <b/>
      <sz val="10"/>
      <color indexed="47"/>
      <name val="Trebuchet MS"/>
      <family val="2"/>
    </font>
    <font>
      <sz val="12"/>
      <color indexed="8"/>
      <name val="Calibri"/>
      <family val="2"/>
    </font>
    <font>
      <vertAlign val="superscript"/>
      <sz val="12"/>
      <color indexed="8"/>
      <name val="Calibri"/>
      <family val="2"/>
    </font>
    <font>
      <b/>
      <vertAlign val="subscript"/>
      <sz val="12"/>
      <color indexed="8"/>
      <name val="Trebuchet MS"/>
      <family val="2"/>
    </font>
    <font>
      <b/>
      <vertAlign val="superscript"/>
      <sz val="12"/>
      <color indexed="8"/>
      <name val="Trebuchet MS"/>
      <family val="2"/>
    </font>
    <font>
      <vertAlign val="subscript"/>
      <sz val="12"/>
      <color indexed="8"/>
      <name val="Trebuchet MS"/>
      <family val="2"/>
    </font>
    <font>
      <sz val="12"/>
      <color indexed="8"/>
      <name val="Trebuchet MS"/>
      <family val="2"/>
    </font>
    <font>
      <sz val="10"/>
      <color indexed="8"/>
      <name val="Trebuchet MS"/>
      <family val="2"/>
    </font>
    <font>
      <b/>
      <sz val="12"/>
      <color indexed="8"/>
      <name val="Trebuchet MS"/>
      <family val="2"/>
    </font>
    <font>
      <b/>
      <sz val="10"/>
      <color indexed="8"/>
      <name val="Trebuchet MS"/>
      <family val="2"/>
    </font>
    <font>
      <i/>
      <sz val="10"/>
      <color indexed="8"/>
      <name val="Trebuchet MS"/>
      <family val="2"/>
    </font>
    <font>
      <sz val="12"/>
      <color indexed="8"/>
      <name val="Calibri"/>
      <family val="2"/>
    </font>
    <font>
      <i/>
      <sz val="9.5"/>
      <name val="Trebuchet MS"/>
      <family val="2"/>
    </font>
    <font>
      <sz val="10"/>
      <color indexed="10"/>
      <name val="Trebuchet MS"/>
      <family val="2"/>
    </font>
    <font>
      <sz val="10"/>
      <color indexed="8"/>
      <name val="Trebuchet MS"/>
      <family val="2"/>
    </font>
    <font>
      <sz val="10"/>
      <color indexed="10"/>
      <name val="Trebuchet MS"/>
      <family val="2"/>
    </font>
    <font>
      <i/>
      <sz val="8"/>
      <name val="Trebuchet MS"/>
      <family val="2"/>
    </font>
    <font>
      <sz val="11"/>
      <color theme="1"/>
      <name val="Calibri"/>
      <family val="2"/>
      <scheme val="minor"/>
    </font>
    <font>
      <sz val="10"/>
      <color rgb="FFFF0000"/>
      <name val="Trebuchet MS"/>
      <family val="2"/>
    </font>
    <font>
      <i/>
      <sz val="10"/>
      <color theme="9" tint="-0.249977111117893"/>
      <name val="Trebuchet MS"/>
      <family val="2"/>
    </font>
    <font>
      <b/>
      <sz val="10"/>
      <color rgb="FFFFFF00"/>
      <name val="Trebuchet MS"/>
      <family val="2"/>
    </font>
    <font>
      <b/>
      <sz val="10"/>
      <color rgb="FFC00000"/>
      <name val="Trebuchet MS"/>
      <family val="2"/>
    </font>
    <font>
      <sz val="10"/>
      <name val="Times New Roman"/>
      <family val="1"/>
    </font>
    <font>
      <u/>
      <sz val="10"/>
      <name val="Arial"/>
      <family val="2"/>
    </font>
    <font>
      <sz val="10"/>
      <color indexed="63"/>
      <name val="Trebuchet MS"/>
      <family val="2"/>
    </font>
    <font>
      <u/>
      <sz val="10"/>
      <color indexed="8"/>
      <name val="Trebuchet MS"/>
      <family val="2"/>
    </font>
    <font>
      <b/>
      <sz val="20"/>
      <color indexed="8"/>
      <name val="Trebuchet MS"/>
      <family val="2"/>
    </font>
    <font>
      <b/>
      <sz val="10"/>
      <name val="Arial"/>
      <family val="2"/>
    </font>
    <font>
      <b/>
      <sz val="10"/>
      <color indexed="63"/>
      <name val="Trebuchet MS"/>
      <family val="2"/>
    </font>
    <font>
      <sz val="8"/>
      <name val="Tahoma"/>
      <family val="2"/>
    </font>
    <font>
      <sz val="10"/>
      <color rgb="FF000000"/>
      <name val="Times New Roman"/>
      <family val="1"/>
    </font>
    <font>
      <u/>
      <sz val="8"/>
      <name val="Tahoma"/>
      <family val="2"/>
    </font>
    <font>
      <b/>
      <sz val="9"/>
      <name val="Tahoma"/>
      <family val="2"/>
    </font>
    <font>
      <b/>
      <sz val="10"/>
      <name val="Tahoma"/>
      <family val="2"/>
    </font>
    <font>
      <sz val="9"/>
      <name val="Tahoma"/>
      <family val="2"/>
    </font>
    <font>
      <b/>
      <sz val="26"/>
      <name val="Tahoma"/>
      <family val="2"/>
    </font>
    <font>
      <sz val="7"/>
      <name val="Tahoma"/>
      <family val="2"/>
    </font>
    <font>
      <sz val="11"/>
      <name val="Tahoma"/>
      <family val="2"/>
    </font>
    <font>
      <b/>
      <sz val="16"/>
      <name val="Tahoma"/>
      <family val="2"/>
    </font>
    <font>
      <b/>
      <sz val="11"/>
      <name val="Tahoma"/>
      <family val="2"/>
    </font>
    <font>
      <sz val="6"/>
      <name val="Tahoma"/>
      <family val="2"/>
    </font>
    <font>
      <sz val="10"/>
      <name val="Tahoma"/>
      <family val="2"/>
    </font>
    <font>
      <sz val="8"/>
      <color rgb="FF000000"/>
      <name val="Tahoma"/>
      <family val="2"/>
    </font>
    <font>
      <sz val="10"/>
      <color theme="1"/>
      <name val="Arial"/>
      <family val="2"/>
    </font>
    <font>
      <sz val="18"/>
      <color theme="1"/>
      <name val="Arial"/>
      <family val="2"/>
    </font>
    <font>
      <b/>
      <sz val="11"/>
      <color theme="1"/>
      <name val="Arial"/>
      <family val="2"/>
    </font>
    <font>
      <b/>
      <sz val="12"/>
      <color theme="1"/>
      <name val="Arial"/>
      <family val="2"/>
    </font>
    <font>
      <u/>
      <sz val="11"/>
      <color theme="1"/>
      <name val="Arial"/>
      <family val="2"/>
    </font>
    <font>
      <vertAlign val="subscript"/>
      <sz val="11"/>
      <color indexed="8"/>
      <name val="Arial"/>
      <family val="2"/>
    </font>
    <font>
      <b/>
      <sz val="11"/>
      <color rgb="FFFF0000"/>
      <name val="Arial"/>
      <family val="2"/>
    </font>
    <font>
      <sz val="11"/>
      <name val="Arial"/>
      <family val="2"/>
    </font>
    <font>
      <b/>
      <sz val="11"/>
      <color indexed="10"/>
      <name val="Arial"/>
      <family val="2"/>
    </font>
    <font>
      <b/>
      <sz val="12"/>
      <name val="Arial"/>
      <family val="2"/>
    </font>
    <font>
      <b/>
      <sz val="11"/>
      <name val="Arial"/>
      <family val="2"/>
    </font>
    <font>
      <b/>
      <i/>
      <sz val="11"/>
      <name val="Arial"/>
      <family val="2"/>
    </font>
    <font>
      <b/>
      <i/>
      <sz val="10"/>
      <name val="Arial"/>
      <family val="2"/>
    </font>
    <font>
      <b/>
      <i/>
      <sz val="12"/>
      <name val="Arial"/>
      <family val="2"/>
    </font>
    <font>
      <b/>
      <i/>
      <sz val="12"/>
      <color indexed="10"/>
      <name val="Arial"/>
      <family val="2"/>
    </font>
    <font>
      <b/>
      <i/>
      <sz val="10"/>
      <color indexed="10"/>
      <name val="Rockwell Extra Bold"/>
      <family val="1"/>
    </font>
    <font>
      <b/>
      <sz val="10"/>
      <color theme="1"/>
      <name val="Arial"/>
      <family val="2"/>
    </font>
    <font>
      <b/>
      <u/>
      <sz val="11"/>
      <color theme="1"/>
      <name val="Arial"/>
      <family val="2"/>
    </font>
    <font>
      <sz val="14"/>
      <color theme="1"/>
      <name val="Times New Roman"/>
      <family val="1"/>
    </font>
    <font>
      <sz val="8"/>
      <color rgb="FF943634"/>
      <name val="Tahoma"/>
      <family val="2"/>
    </font>
    <font>
      <u/>
      <sz val="10"/>
      <color theme="10"/>
      <name val="Arial"/>
      <family val="2"/>
    </font>
    <font>
      <sz val="11"/>
      <color rgb="FF000000"/>
      <name val="Tahoma"/>
      <family val="2"/>
    </font>
    <font>
      <b/>
      <sz val="10"/>
      <color rgb="FF000000"/>
      <name val="Tahoma"/>
      <family val="2"/>
    </font>
    <font>
      <sz val="10"/>
      <color rgb="FF000000"/>
      <name val="Tahoma"/>
      <family val="2"/>
    </font>
    <font>
      <b/>
      <sz val="9"/>
      <color rgb="FF000000"/>
      <name val="Tahoma"/>
      <family val="2"/>
    </font>
    <font>
      <sz val="7"/>
      <color rgb="FF000000"/>
      <name val="Tahoma"/>
      <family val="2"/>
    </font>
    <font>
      <b/>
      <sz val="11"/>
      <color rgb="FF000000"/>
      <name val="MS Gothic"/>
      <family val="3"/>
    </font>
    <font>
      <sz val="9"/>
      <color rgb="FF000000"/>
      <name val="Tahoma"/>
      <family val="2"/>
    </font>
    <font>
      <b/>
      <sz val="8"/>
      <color rgb="FF000000"/>
      <name val="Tahoma"/>
      <family val="2"/>
    </font>
    <font>
      <i/>
      <sz val="9"/>
      <color rgb="FF000000"/>
      <name val="Tahoma"/>
      <family val="2"/>
    </font>
    <font>
      <b/>
      <sz val="11"/>
      <color rgb="FF000000"/>
      <name val="Meiryo"/>
      <family val="2"/>
      <charset val="128"/>
    </font>
    <font>
      <sz val="11"/>
      <color rgb="FFFFFFFF"/>
      <name val="Tahoma"/>
      <family val="2"/>
    </font>
    <font>
      <sz val="11"/>
      <color rgb="FF000000"/>
      <name val="MS Gothic"/>
      <family val="3"/>
    </font>
    <font>
      <sz val="7.5"/>
      <name val="Tahoma"/>
      <family val="2"/>
    </font>
    <font>
      <i/>
      <sz val="10"/>
      <color rgb="FF000000"/>
      <name val="Tahoma"/>
      <family val="2"/>
    </font>
    <font>
      <b/>
      <i/>
      <sz val="8"/>
      <color rgb="FF000000"/>
      <name val="Tahoma"/>
      <family val="2"/>
    </font>
    <font>
      <b/>
      <sz val="7"/>
      <color rgb="FF000000"/>
      <name val="Tahoma"/>
      <family val="2"/>
    </font>
    <font>
      <u/>
      <sz val="6.5"/>
      <color theme="10"/>
      <name val="Arial"/>
      <family val="2"/>
    </font>
    <font>
      <b/>
      <sz val="7.5"/>
      <name val="Tahoma"/>
      <family val="2"/>
    </font>
    <font>
      <b/>
      <sz val="7"/>
      <name val="Tahoma"/>
      <family val="2"/>
    </font>
    <font>
      <sz val="16"/>
      <name val="Arial"/>
      <family val="2"/>
    </font>
    <font>
      <vertAlign val="superscript"/>
      <sz val="10"/>
      <name val="Tahoma"/>
      <family val="2"/>
    </font>
    <font>
      <sz val="12"/>
      <name val="Tahoma"/>
      <family val="2"/>
    </font>
    <font>
      <sz val="8"/>
      <color rgb="FF000000"/>
      <name val="Segoe UI"/>
      <family val="2"/>
    </font>
  </fonts>
  <fills count="23">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theme="9" tint="0.59999389629810485"/>
        <bgColor indexed="64"/>
      </patternFill>
    </fill>
    <fill>
      <patternFill patternType="solid">
        <fgColor rgb="FFFFFF99"/>
        <bgColor indexed="64"/>
      </patternFill>
    </fill>
    <fill>
      <patternFill patternType="solid">
        <fgColor rgb="FFCEE5ED"/>
        <bgColor indexed="64"/>
      </patternFill>
    </fill>
    <fill>
      <patternFill patternType="solid">
        <fgColor rgb="FFCFE5E9"/>
        <bgColor indexed="64"/>
      </patternFill>
    </fill>
    <fill>
      <patternFill patternType="solid">
        <fgColor rgb="FFFFC000"/>
        <bgColor indexed="64"/>
      </patternFill>
    </fill>
    <fill>
      <patternFill patternType="solid">
        <fgColor rgb="FFFFFF00"/>
        <bgColor indexed="64"/>
      </patternFill>
    </fill>
    <fill>
      <patternFill patternType="solid">
        <fgColor theme="9" tint="0.39997558519241921"/>
        <bgColor indexed="64"/>
      </patternFill>
    </fill>
    <fill>
      <patternFill patternType="solid">
        <fgColor rgb="FFD9D9D9"/>
      </patternFill>
    </fill>
    <fill>
      <patternFill patternType="solid">
        <fgColor rgb="FFBEBEBE"/>
      </patternFill>
    </fill>
    <fill>
      <patternFill patternType="solid">
        <fgColor rgb="FFF1F1F1"/>
      </patternFill>
    </fill>
    <fill>
      <patternFill patternType="solid">
        <fgColor theme="0" tint="-0.249977111117893"/>
        <bgColor indexed="64"/>
      </patternFill>
    </fill>
    <fill>
      <patternFill patternType="solid">
        <fgColor indexed="22"/>
        <bgColor indexed="9"/>
      </patternFill>
    </fill>
    <fill>
      <patternFill patternType="solid">
        <fgColor theme="0"/>
        <bgColor indexed="64"/>
      </patternFill>
    </fill>
    <fill>
      <patternFill patternType="solid">
        <fgColor rgb="FFD9D9D9"/>
        <bgColor indexed="64"/>
      </patternFill>
    </fill>
    <fill>
      <patternFill patternType="solid">
        <fgColor rgb="FFFFFFFF"/>
        <bgColor indexed="64"/>
      </patternFill>
    </fill>
    <fill>
      <patternFill patternType="solid">
        <fgColor rgb="FF595959"/>
        <bgColor indexed="64"/>
      </patternFill>
    </fill>
    <fill>
      <patternFill patternType="solid">
        <fgColor theme="0" tint="-0.14999847407452621"/>
        <bgColor indexed="64"/>
      </patternFill>
    </fill>
  </fills>
  <borders count="90">
    <border>
      <left/>
      <right/>
      <top/>
      <bottom/>
      <diagonal/>
    </border>
    <border>
      <left/>
      <right style="medium">
        <color indexed="64"/>
      </right>
      <top/>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right style="medium">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style="hair">
        <color indexed="64"/>
      </right>
      <top style="thin">
        <color indexed="64"/>
      </top>
      <bottom style="hair">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hair">
        <color indexed="64"/>
      </right>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style="thin">
        <color rgb="FF000000"/>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s>
  <cellStyleXfs count="298">
    <xf numFmtId="0" fontId="0" fillId="0" borderId="0"/>
    <xf numFmtId="168" fontId="8" fillId="0" borderId="0" applyFont="0" applyFill="0" applyBorder="0" applyAlignment="0" applyProtection="0"/>
    <xf numFmtId="168" fontId="19" fillId="0" borderId="0" applyFont="0" applyFill="0" applyBorder="0" applyAlignment="0" applyProtection="0"/>
    <xf numFmtId="168" fontId="8" fillId="0" borderId="0" applyFont="0" applyFill="0" applyBorder="0" applyAlignment="0" applyProtection="0"/>
    <xf numFmtId="168" fontId="19" fillId="0" borderId="0" applyFont="0" applyFill="0" applyBorder="0" applyAlignment="0" applyProtection="0"/>
    <xf numFmtId="168" fontId="8" fillId="0" borderId="0" applyFont="0" applyFill="0" applyBorder="0" applyAlignment="0" applyProtection="0"/>
    <xf numFmtId="168" fontId="19" fillId="0" borderId="0" applyFont="0" applyFill="0" applyBorder="0" applyAlignment="0" applyProtection="0"/>
    <xf numFmtId="168" fontId="8" fillId="0" borderId="0" applyFont="0" applyFill="0" applyBorder="0" applyAlignment="0" applyProtection="0"/>
    <xf numFmtId="0" fontId="22" fillId="0" borderId="0"/>
    <xf numFmtId="0" fontId="19" fillId="0" borderId="0"/>
    <xf numFmtId="0" fontId="22" fillId="0" borderId="0"/>
    <xf numFmtId="0" fontId="7" fillId="0" borderId="0"/>
    <xf numFmtId="0" fontId="6" fillId="0" borderId="0"/>
    <xf numFmtId="0" fontId="7" fillId="0" borderId="0"/>
    <xf numFmtId="0" fontId="6" fillId="0" borderId="0"/>
    <xf numFmtId="0" fontId="6" fillId="0" borderId="0"/>
    <xf numFmtId="0" fontId="22" fillId="0" borderId="0"/>
    <xf numFmtId="0" fontId="7" fillId="0" borderId="0"/>
    <xf numFmtId="0" fontId="6" fillId="0" borderId="0"/>
    <xf numFmtId="0" fontId="7"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22" fillId="0" borderId="0"/>
    <xf numFmtId="0" fontId="7" fillId="0" borderId="0"/>
    <xf numFmtId="0" fontId="6" fillId="0" borderId="0"/>
    <xf numFmtId="0" fontId="7" fillId="0" borderId="0"/>
    <xf numFmtId="0" fontId="6" fillId="0" borderId="0"/>
    <xf numFmtId="0" fontId="6" fillId="0" borderId="0"/>
    <xf numFmtId="0" fontId="19" fillId="0" borderId="0"/>
    <xf numFmtId="0" fontId="8" fillId="0" borderId="0"/>
    <xf numFmtId="0" fontId="7" fillId="0" borderId="0"/>
    <xf numFmtId="0" fontId="7" fillId="0" borderId="0"/>
    <xf numFmtId="0" fontId="6" fillId="0" borderId="0"/>
    <xf numFmtId="0" fontId="6" fillId="0" borderId="0"/>
    <xf numFmtId="0" fontId="7" fillId="0" borderId="0"/>
    <xf numFmtId="0" fontId="6" fillId="0" borderId="0"/>
    <xf numFmtId="0" fontId="41" fillId="0" borderId="0"/>
    <xf numFmtId="0" fontId="8" fillId="0" borderId="0"/>
    <xf numFmtId="0" fontId="8" fillId="0" borderId="0"/>
    <xf numFmtId="0" fontId="6" fillId="0" borderId="0"/>
    <xf numFmtId="0" fontId="65" fillId="0" borderId="0"/>
    <xf numFmtId="0" fontId="65" fillId="0" borderId="0"/>
    <xf numFmtId="0" fontId="65" fillId="0" borderId="0"/>
    <xf numFmtId="0" fontId="65" fillId="0" borderId="0"/>
    <xf numFmtId="0" fontId="65" fillId="0" borderId="0"/>
    <xf numFmtId="0" fontId="19" fillId="0" borderId="0"/>
    <xf numFmtId="0" fontId="8" fillId="0" borderId="0"/>
    <xf numFmtId="0" fontId="8" fillId="0" borderId="0"/>
    <xf numFmtId="0" fontId="8" fillId="0" borderId="0"/>
    <xf numFmtId="0" fontId="8" fillId="0" borderId="0"/>
    <xf numFmtId="0" fontId="8" fillId="0" borderId="0"/>
    <xf numFmtId="0" fontId="32" fillId="0" borderId="0"/>
    <xf numFmtId="0" fontId="32" fillId="0" borderId="0"/>
    <xf numFmtId="0" fontId="32" fillId="0" borderId="0"/>
    <xf numFmtId="0" fontId="32"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0" fillId="0" borderId="0"/>
    <xf numFmtId="0" fontId="78" fillId="0" borderId="0"/>
    <xf numFmtId="0" fontId="111" fillId="0" borderId="0" applyNumberFormat="0" applyFill="0" applyBorder="0" applyAlignment="0" applyProtection="0"/>
  </cellStyleXfs>
  <cellXfs count="1093">
    <xf numFmtId="0" fontId="0" fillId="0" borderId="0" xfId="0"/>
    <xf numFmtId="0" fontId="10" fillId="0" borderId="0" xfId="0" applyFont="1"/>
    <xf numFmtId="0" fontId="10"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vertical="center"/>
    </xf>
    <xf numFmtId="0" fontId="10" fillId="0" borderId="0" xfId="0" applyFont="1" applyAlignment="1">
      <alignment horizontal="center"/>
    </xf>
    <xf numFmtId="0" fontId="11" fillId="0" borderId="0" xfId="0" applyFont="1" applyAlignment="1">
      <alignment horizontal="left" vertical="center"/>
    </xf>
    <xf numFmtId="0" fontId="10" fillId="0" borderId="0" xfId="0" applyFont="1" applyAlignment="1">
      <alignment horizontal="left" vertical="center"/>
    </xf>
    <xf numFmtId="0" fontId="10" fillId="0" borderId="0" xfId="0" quotePrefix="1" applyFont="1" applyAlignment="1">
      <alignment horizontal="center" vertical="center"/>
    </xf>
    <xf numFmtId="0" fontId="10" fillId="0" borderId="0" xfId="0" applyFont="1" applyAlignment="1">
      <alignment horizontal="left" vertical="center" wrapText="1"/>
    </xf>
    <xf numFmtId="0" fontId="16" fillId="0" borderId="0" xfId="0" applyFont="1" applyAlignment="1">
      <alignment horizontal="center"/>
    </xf>
    <xf numFmtId="164" fontId="10" fillId="0" borderId="0" xfId="0" applyNumberFormat="1" applyFont="1" applyAlignment="1">
      <alignment horizontal="center" vertical="center"/>
    </xf>
    <xf numFmtId="0" fontId="10" fillId="0" borderId="0" xfId="0" applyFont="1" applyAlignment="1">
      <alignment horizontal="left" wrapText="1"/>
    </xf>
    <xf numFmtId="0" fontId="19" fillId="0" borderId="0" xfId="0" applyFont="1" applyAlignment="1">
      <alignment horizontal="center" vertical="center"/>
    </xf>
    <xf numFmtId="0" fontId="19" fillId="0" borderId="0" xfId="0" applyFont="1"/>
    <xf numFmtId="0" fontId="19" fillId="0" borderId="0" xfId="0" applyFont="1" applyAlignment="1">
      <alignment horizontal="center"/>
    </xf>
    <xf numFmtId="0" fontId="12" fillId="0" borderId="0" xfId="0" applyFont="1" applyAlignment="1">
      <alignment horizontal="left" vertical="center"/>
    </xf>
    <xf numFmtId="2" fontId="10" fillId="0" borderId="0" xfId="0" applyNumberFormat="1" applyFont="1" applyAlignment="1">
      <alignment horizontal="center" vertical="center"/>
    </xf>
    <xf numFmtId="0" fontId="11" fillId="0" borderId="0" xfId="0" applyFont="1" applyAlignment="1">
      <alignment horizontal="left"/>
    </xf>
    <xf numFmtId="165" fontId="10" fillId="0" borderId="0" xfId="0" applyNumberFormat="1" applyFont="1" applyAlignment="1">
      <alignment horizontal="center" vertical="center"/>
    </xf>
    <xf numFmtId="0" fontId="19" fillId="0" borderId="0" xfId="0" applyFont="1" applyAlignment="1">
      <alignment vertical="center"/>
    </xf>
    <xf numFmtId="165" fontId="10" fillId="0" borderId="0" xfId="0" applyNumberFormat="1" applyFont="1" applyAlignment="1">
      <alignment horizontal="center"/>
    </xf>
    <xf numFmtId="165" fontId="10" fillId="0" borderId="0" xfId="0" applyNumberFormat="1" applyFont="1"/>
    <xf numFmtId="0" fontId="10" fillId="0" borderId="0" xfId="0" applyFont="1" applyAlignment="1">
      <alignment horizontal="right" vertical="center"/>
    </xf>
    <xf numFmtId="0" fontId="10" fillId="0" borderId="4" xfId="0" applyFont="1" applyBorder="1"/>
    <xf numFmtId="0" fontId="10" fillId="0" borderId="7" xfId="0" applyFont="1" applyBorder="1"/>
    <xf numFmtId="0" fontId="11" fillId="0" borderId="0" xfId="0" applyFont="1" applyAlignment="1">
      <alignment horizontal="left" vertical="center" wrapText="1"/>
    </xf>
    <xf numFmtId="2" fontId="12" fillId="0" borderId="0" xfId="0" applyNumberFormat="1" applyFont="1" applyAlignment="1">
      <alignment horizontal="center" vertical="center"/>
    </xf>
    <xf numFmtId="0" fontId="10" fillId="0" borderId="0" xfId="0" applyFont="1" applyAlignment="1">
      <alignment horizontal="center" vertical="center" wrapText="1"/>
    </xf>
    <xf numFmtId="0" fontId="11" fillId="0" borderId="0" xfId="0" applyFont="1"/>
    <xf numFmtId="0" fontId="12" fillId="0" borderId="0" xfId="0" applyFont="1" applyAlignment="1">
      <alignment horizontal="center" vertical="center"/>
    </xf>
    <xf numFmtId="1" fontId="12" fillId="0" borderId="0" xfId="0" applyNumberFormat="1" applyFont="1" applyAlignment="1">
      <alignment horizontal="center" vertical="center"/>
    </xf>
    <xf numFmtId="165" fontId="12" fillId="0" borderId="0" xfId="0" applyNumberFormat="1" applyFont="1" applyAlignment="1">
      <alignment horizontal="center" vertical="center"/>
    </xf>
    <xf numFmtId="167" fontId="12" fillId="0" borderId="0" xfId="0" applyNumberFormat="1" applyFont="1" applyAlignment="1">
      <alignment horizontal="center" vertical="center"/>
    </xf>
    <xf numFmtId="0" fontId="10" fillId="0" borderId="5" xfId="0" applyFont="1" applyBorder="1"/>
    <xf numFmtId="0" fontId="10" fillId="0" borderId="4" xfId="0" applyFont="1" applyBorder="1" applyAlignment="1">
      <alignment horizontal="center" vertical="center"/>
    </xf>
    <xf numFmtId="0" fontId="10" fillId="0" borderId="3" xfId="0" applyFont="1" applyBorder="1"/>
    <xf numFmtId="0" fontId="12" fillId="0" borderId="4" xfId="0" applyFont="1" applyBorder="1" applyAlignment="1">
      <alignment horizontal="center" vertical="center"/>
    </xf>
    <xf numFmtId="0" fontId="10" fillId="0" borderId="7" xfId="0" applyFont="1" applyBorder="1" applyAlignment="1">
      <alignment horizontal="left" vertical="center"/>
    </xf>
    <xf numFmtId="0" fontId="10" fillId="0" borderId="6" xfId="0" applyFont="1" applyBorder="1" applyAlignment="1">
      <alignment horizontal="right"/>
    </xf>
    <xf numFmtId="0" fontId="10" fillId="0" borderId="9" xfId="0" applyFont="1" applyBorder="1" applyAlignment="1">
      <alignment horizontal="left" vertical="center"/>
    </xf>
    <xf numFmtId="0" fontId="10" fillId="0" borderId="6" xfId="0" applyFont="1" applyBorder="1"/>
    <xf numFmtId="0" fontId="16" fillId="0" borderId="0" xfId="0" quotePrefix="1" applyFont="1" applyAlignment="1">
      <alignment horizontal="center"/>
    </xf>
    <xf numFmtId="0" fontId="10" fillId="0" borderId="6" xfId="0" applyFont="1" applyBorder="1" applyAlignment="1">
      <alignment vertical="center"/>
    </xf>
    <xf numFmtId="164" fontId="12" fillId="0" borderId="0" xfId="0" applyNumberFormat="1" applyFont="1" applyAlignment="1">
      <alignment horizontal="center" vertical="center"/>
    </xf>
    <xf numFmtId="49" fontId="12" fillId="0" borderId="0" xfId="0" applyNumberFormat="1" applyFont="1" applyAlignment="1">
      <alignment horizontal="left" vertical="center" wrapText="1"/>
    </xf>
    <xf numFmtId="166" fontId="12" fillId="0" borderId="0" xfId="0" applyNumberFormat="1" applyFont="1" applyAlignment="1">
      <alignment horizontal="center" vertical="center"/>
    </xf>
    <xf numFmtId="0" fontId="16" fillId="0" borderId="0" xfId="0" applyFont="1" applyAlignment="1">
      <alignment horizontal="left" vertical="top"/>
    </xf>
    <xf numFmtId="0" fontId="12" fillId="0" borderId="6" xfId="0" applyFont="1" applyBorder="1" applyAlignment="1">
      <alignment horizontal="center" vertical="center"/>
    </xf>
    <xf numFmtId="0" fontId="0" fillId="0" borderId="0" xfId="0" applyAlignment="1">
      <alignment vertical="center"/>
    </xf>
    <xf numFmtId="0" fontId="14" fillId="0" borderId="0" xfId="0" applyFont="1" applyAlignment="1">
      <alignment horizontal="center" vertical="center"/>
    </xf>
    <xf numFmtId="0" fontId="0" fillId="0" borderId="0" xfId="0" applyAlignment="1">
      <alignment horizontal="left" vertical="center"/>
    </xf>
    <xf numFmtId="0" fontId="10" fillId="0" borderId="4" xfId="0" applyFont="1" applyBorder="1" applyAlignment="1">
      <alignment horizontal="left" vertical="center"/>
    </xf>
    <xf numFmtId="0" fontId="15" fillId="0" borderId="0" xfId="0" applyFont="1" applyAlignment="1">
      <alignment horizontal="center" vertical="center"/>
    </xf>
    <xf numFmtId="0" fontId="15" fillId="0" borderId="0" xfId="0" applyFont="1"/>
    <xf numFmtId="0" fontId="15" fillId="0" borderId="0" xfId="0" applyFont="1" applyAlignment="1">
      <alignment horizontal="left" vertical="center"/>
    </xf>
    <xf numFmtId="0" fontId="10" fillId="0" borderId="6" xfId="0" quotePrefix="1" applyFont="1" applyBorder="1" applyAlignment="1">
      <alignment horizontal="center"/>
    </xf>
    <xf numFmtId="1" fontId="12" fillId="0" borderId="4" xfId="0" applyNumberFormat="1" applyFont="1" applyBorder="1" applyAlignment="1">
      <alignment horizontal="center" vertical="center"/>
    </xf>
    <xf numFmtId="0" fontId="30" fillId="0" borderId="0" xfId="0" applyFont="1" applyAlignment="1">
      <alignment horizontal="center" vertical="center"/>
    </xf>
    <xf numFmtId="0" fontId="30" fillId="0" borderId="0" xfId="0" applyFont="1" applyAlignment="1">
      <alignment horizontal="left" vertical="center"/>
    </xf>
    <xf numFmtId="0" fontId="10" fillId="0" borderId="0" xfId="0" quotePrefix="1" applyFont="1"/>
    <xf numFmtId="0" fontId="10" fillId="0" borderId="7" xfId="0" applyFont="1" applyBorder="1" applyAlignment="1">
      <alignment horizontal="center" vertical="center"/>
    </xf>
    <xf numFmtId="0" fontId="12" fillId="0" borderId="7" xfId="0" applyFont="1" applyBorder="1" applyAlignment="1">
      <alignment horizontal="center" vertical="center"/>
    </xf>
    <xf numFmtId="165" fontId="10" fillId="0" borderId="0" xfId="0" applyNumberFormat="1" applyFont="1" applyAlignment="1">
      <alignment horizontal="left"/>
    </xf>
    <xf numFmtId="0" fontId="12" fillId="0" borderId="9" xfId="0" applyFont="1" applyBorder="1" applyAlignment="1">
      <alignment horizontal="left" vertical="center"/>
    </xf>
    <xf numFmtId="0" fontId="17" fillId="0" borderId="0" xfId="0" applyFont="1" applyAlignment="1">
      <alignment horizontal="left" vertical="center"/>
    </xf>
    <xf numFmtId="165" fontId="9" fillId="0" borderId="0" xfId="0" applyNumberFormat="1" applyFont="1" applyAlignment="1">
      <alignment horizontal="center" vertical="center"/>
    </xf>
    <xf numFmtId="0" fontId="10" fillId="0" borderId="0" xfId="0" quotePrefix="1" applyFont="1" applyAlignment="1">
      <alignment vertical="center"/>
    </xf>
    <xf numFmtId="0" fontId="30" fillId="0" borderId="4" xfId="0" applyFont="1" applyBorder="1" applyAlignment="1">
      <alignment horizontal="center" vertical="center"/>
    </xf>
    <xf numFmtId="0" fontId="26" fillId="0" borderId="0" xfId="57" applyFont="1"/>
    <xf numFmtId="0" fontId="12" fillId="0" borderId="10" xfId="0" applyFont="1" applyBorder="1" applyAlignment="1">
      <alignment horizontal="center" vertical="center"/>
    </xf>
    <xf numFmtId="0" fontId="9" fillId="0" borderId="0" xfId="0" applyFont="1" applyAlignment="1">
      <alignment horizontal="center" vertical="center"/>
    </xf>
    <xf numFmtId="0" fontId="25" fillId="0" borderId="8" xfId="0" applyFont="1" applyBorder="1" applyAlignment="1">
      <alignment horizontal="center"/>
    </xf>
    <xf numFmtId="0" fontId="25" fillId="0" borderId="13" xfId="0" applyFont="1" applyBorder="1" applyAlignment="1">
      <alignment horizontal="center"/>
    </xf>
    <xf numFmtId="2" fontId="25" fillId="0" borderId="8" xfId="0" applyNumberFormat="1" applyFont="1" applyBorder="1" applyAlignment="1">
      <alignment horizontal="center"/>
    </xf>
    <xf numFmtId="2" fontId="25" fillId="0" borderId="13" xfId="0" applyNumberFormat="1" applyFont="1" applyBorder="1" applyAlignment="1">
      <alignment horizontal="center"/>
    </xf>
    <xf numFmtId="2" fontId="9" fillId="0" borderId="0" xfId="0" applyNumberFormat="1" applyFont="1" applyAlignment="1">
      <alignment horizontal="center" vertical="center"/>
    </xf>
    <xf numFmtId="49" fontId="12" fillId="0" borderId="6" xfId="0" applyNumberFormat="1" applyFont="1" applyBorder="1" applyAlignment="1">
      <alignment horizontal="left" vertical="center" wrapText="1"/>
    </xf>
    <xf numFmtId="49" fontId="12" fillId="0" borderId="7" xfId="0" applyNumberFormat="1" applyFont="1" applyBorder="1" applyAlignment="1">
      <alignment horizontal="left" vertical="center" wrapText="1"/>
    </xf>
    <xf numFmtId="0" fontId="12" fillId="0" borderId="6" xfId="0" quotePrefix="1" applyFont="1" applyBorder="1" applyAlignment="1">
      <alignment horizontal="center" vertical="center"/>
    </xf>
    <xf numFmtId="0" fontId="12" fillId="0" borderId="6" xfId="0" applyFont="1" applyBorder="1" applyAlignment="1">
      <alignment horizontal="left" vertical="center"/>
    </xf>
    <xf numFmtId="0" fontId="12" fillId="0" borderId="10" xfId="0" applyFont="1" applyBorder="1" applyAlignment="1">
      <alignment horizontal="left" vertical="center"/>
    </xf>
    <xf numFmtId="49" fontId="12" fillId="0" borderId="9" xfId="0" applyNumberFormat="1" applyFont="1" applyBorder="1" applyAlignment="1">
      <alignment horizontal="left" vertical="center" wrapText="1"/>
    </xf>
    <xf numFmtId="49" fontId="12" fillId="0" borderId="11" xfId="0" applyNumberFormat="1" applyFont="1" applyBorder="1" applyAlignment="1">
      <alignment horizontal="left" vertical="center" wrapText="1"/>
    </xf>
    <xf numFmtId="0" fontId="9" fillId="0" borderId="4" xfId="0" applyFont="1" applyBorder="1" applyAlignment="1">
      <alignment horizontal="center" vertical="center"/>
    </xf>
    <xf numFmtId="0" fontId="30" fillId="0" borderId="4" xfId="0" applyFont="1" applyBorder="1" applyAlignment="1">
      <alignment horizontal="left" vertical="center"/>
    </xf>
    <xf numFmtId="0" fontId="31" fillId="0" borderId="4" xfId="0" applyFont="1" applyBorder="1" applyAlignment="1">
      <alignment horizontal="center" vertical="center"/>
    </xf>
    <xf numFmtId="0" fontId="9" fillId="0" borderId="9" xfId="0" applyFont="1" applyBorder="1" applyAlignment="1">
      <alignment horizontal="center" vertical="center"/>
    </xf>
    <xf numFmtId="0" fontId="30" fillId="0" borderId="9" xfId="0" applyFont="1" applyBorder="1" applyAlignment="1">
      <alignment horizontal="left" vertical="center"/>
    </xf>
    <xf numFmtId="0" fontId="30" fillId="0" borderId="9" xfId="0" applyFont="1" applyBorder="1" applyAlignment="1">
      <alignment horizontal="center" vertical="center"/>
    </xf>
    <xf numFmtId="0" fontId="31" fillId="0" borderId="9" xfId="0" applyFont="1" applyBorder="1" applyAlignment="1">
      <alignment horizontal="center" vertical="center"/>
    </xf>
    <xf numFmtId="2" fontId="9" fillId="0" borderId="9" xfId="0" applyNumberFormat="1" applyFont="1" applyBorder="1" applyAlignment="1">
      <alignment horizontal="center" vertical="center"/>
    </xf>
    <xf numFmtId="0" fontId="0" fillId="0" borderId="4" xfId="0" applyBorder="1"/>
    <xf numFmtId="49" fontId="20" fillId="0" borderId="0" xfId="0" applyNumberFormat="1" applyFont="1" applyAlignment="1">
      <alignment horizontal="center" vertical="center" wrapText="1"/>
    </xf>
    <xf numFmtId="0" fontId="23" fillId="0" borderId="0" xfId="0" applyFont="1" applyAlignment="1">
      <alignment vertical="center"/>
    </xf>
    <xf numFmtId="0" fontId="10" fillId="0" borderId="0" xfId="0" applyFont="1" applyAlignment="1">
      <alignment horizontal="left" vertical="top"/>
    </xf>
    <xf numFmtId="0" fontId="12" fillId="0" borderId="3" xfId="0" applyFont="1" applyBorder="1" applyAlignment="1">
      <alignment horizontal="left" vertical="center"/>
    </xf>
    <xf numFmtId="0" fontId="13" fillId="0" borderId="0" xfId="0" applyFont="1" applyAlignment="1">
      <alignment horizontal="center" vertical="center"/>
    </xf>
    <xf numFmtId="2" fontId="13" fillId="0" borderId="0" xfId="0" applyNumberFormat="1" applyFont="1" applyAlignment="1">
      <alignment horizontal="center" vertical="center"/>
    </xf>
    <xf numFmtId="165" fontId="14" fillId="0" borderId="0" xfId="0" applyNumberFormat="1" applyFont="1" applyAlignment="1">
      <alignment horizontal="center" vertical="center"/>
    </xf>
    <xf numFmtId="0" fontId="0" fillId="0" borderId="4" xfId="0" applyBorder="1" applyAlignment="1">
      <alignment horizontal="left" vertical="center"/>
    </xf>
    <xf numFmtId="0" fontId="36" fillId="0" borderId="0" xfId="0" applyFont="1" applyAlignment="1">
      <alignment horizontal="left" vertical="center"/>
    </xf>
    <xf numFmtId="0" fontId="8" fillId="0" borderId="0" xfId="0" applyFont="1" applyAlignment="1">
      <alignment horizontal="center" vertical="center"/>
    </xf>
    <xf numFmtId="0" fontId="8" fillId="0" borderId="9" xfId="0" applyFont="1" applyBorder="1" applyAlignment="1">
      <alignment horizontal="center" vertical="center"/>
    </xf>
    <xf numFmtId="49" fontId="10" fillId="0" borderId="6" xfId="0" applyNumberFormat="1" applyFont="1" applyBorder="1" applyAlignment="1">
      <alignment horizontal="center" vertical="center"/>
    </xf>
    <xf numFmtId="0" fontId="11" fillId="0" borderId="0" xfId="0" applyFont="1" applyAlignment="1">
      <alignment vertical="top"/>
    </xf>
    <xf numFmtId="0" fontId="14" fillId="0" borderId="0" xfId="0" applyFont="1" applyAlignment="1">
      <alignment horizontal="left" vertical="center"/>
    </xf>
    <xf numFmtId="0" fontId="0" fillId="0" borderId="0" xfId="0" applyAlignment="1">
      <alignment vertical="center" wrapText="1"/>
    </xf>
    <xf numFmtId="49" fontId="27" fillId="0" borderId="0" xfId="0" applyNumberFormat="1" applyFont="1" applyAlignment="1">
      <alignment horizontal="left" vertical="center" wrapText="1"/>
    </xf>
    <xf numFmtId="165" fontId="13" fillId="0" borderId="0" xfId="0" applyNumberFormat="1" applyFont="1" applyAlignment="1">
      <alignment horizontal="center" vertical="center"/>
    </xf>
    <xf numFmtId="0" fontId="37" fillId="0" borderId="0" xfId="0" applyFont="1" applyAlignment="1">
      <alignment horizontal="center" vertical="center"/>
    </xf>
    <xf numFmtId="16" fontId="40" fillId="3" borderId="0" xfId="0" quotePrefix="1" applyNumberFormat="1" applyFont="1" applyFill="1" applyAlignment="1">
      <alignment horizontal="center"/>
    </xf>
    <xf numFmtId="0" fontId="40" fillId="3" borderId="0" xfId="0" quotePrefix="1" applyFont="1" applyFill="1" applyAlignment="1">
      <alignment horizontal="center"/>
    </xf>
    <xf numFmtId="0" fontId="10" fillId="4" borderId="0" xfId="0" applyFont="1" applyFill="1"/>
    <xf numFmtId="0" fontId="10" fillId="0" borderId="15" xfId="0" applyFont="1" applyBorder="1" applyAlignment="1">
      <alignment vertical="center"/>
    </xf>
    <xf numFmtId="0" fontId="43" fillId="0" borderId="0" xfId="0" applyFont="1"/>
    <xf numFmtId="2" fontId="29" fillId="3" borderId="0" xfId="0" applyNumberFormat="1" applyFont="1" applyFill="1"/>
    <xf numFmtId="0" fontId="29" fillId="3" borderId="0" xfId="0" applyFont="1" applyFill="1" applyAlignment="1">
      <alignment horizontal="left" vertical="center"/>
    </xf>
    <xf numFmtId="0" fontId="29" fillId="3" borderId="0" xfId="0" applyFont="1" applyFill="1"/>
    <xf numFmtId="49" fontId="12" fillId="2" borderId="14" xfId="0" applyNumberFormat="1" applyFont="1" applyFill="1" applyBorder="1" applyAlignment="1">
      <alignment vertical="center" wrapText="1"/>
    </xf>
    <xf numFmtId="49" fontId="12" fillId="2" borderId="15" xfId="0" applyNumberFormat="1" applyFont="1" applyFill="1" applyBorder="1" applyAlignment="1">
      <alignment vertical="center" wrapText="1"/>
    </xf>
    <xf numFmtId="49" fontId="12" fillId="2" borderId="15" xfId="0" applyNumberFormat="1" applyFont="1" applyFill="1" applyBorder="1" applyAlignment="1">
      <alignment vertical="center"/>
    </xf>
    <xf numFmtId="0" fontId="10" fillId="0" borderId="0" xfId="0" applyFont="1" applyAlignment="1">
      <alignment vertical="center" wrapText="1"/>
    </xf>
    <xf numFmtId="0" fontId="10" fillId="0" borderId="14" xfId="0" applyFont="1" applyBorder="1"/>
    <xf numFmtId="0" fontId="10" fillId="0" borderId="15" xfId="0" applyFont="1" applyBorder="1"/>
    <xf numFmtId="0" fontId="10" fillId="0" borderId="12" xfId="0" applyFont="1" applyBorder="1"/>
    <xf numFmtId="0" fontId="35" fillId="0" borderId="0" xfId="0" applyFont="1" applyAlignment="1">
      <alignment vertical="center"/>
    </xf>
    <xf numFmtId="0" fontId="11" fillId="0" borderId="0" xfId="0" applyFont="1" applyAlignment="1">
      <alignment vertical="center" wrapText="1"/>
    </xf>
    <xf numFmtId="0" fontId="35" fillId="0" borderId="0" xfId="0" applyFont="1" applyAlignment="1">
      <alignment vertical="center" wrapText="1"/>
    </xf>
    <xf numFmtId="2" fontId="10" fillId="0" borderId="0" xfId="0" applyNumberFormat="1" applyFont="1" applyAlignment="1">
      <alignment vertical="center"/>
    </xf>
    <xf numFmtId="0" fontId="47" fillId="0" borderId="0" xfId="0" applyFont="1" applyAlignment="1">
      <alignment horizontal="left" vertical="center"/>
    </xf>
    <xf numFmtId="0" fontId="54" fillId="0" borderId="17" xfId="0" applyFont="1" applyBorder="1" applyAlignment="1">
      <alignment horizontal="left" vertical="center"/>
    </xf>
    <xf numFmtId="0" fontId="54" fillId="0" borderId="0" xfId="0" applyFont="1" applyAlignment="1">
      <alignment horizontal="left" vertical="center"/>
    </xf>
    <xf numFmtId="0" fontId="54" fillId="0" borderId="0" xfId="0" applyFont="1" applyAlignment="1">
      <alignment vertical="center"/>
    </xf>
    <xf numFmtId="0" fontId="54" fillId="0" borderId="1" xfId="0" applyFont="1" applyBorder="1" applyAlignment="1">
      <alignment vertical="center"/>
    </xf>
    <xf numFmtId="0" fontId="54" fillId="0" borderId="17" xfId="0" applyFont="1" applyBorder="1" applyAlignment="1">
      <alignment vertical="center"/>
    </xf>
    <xf numFmtId="0" fontId="54" fillId="0" borderId="0" xfId="0" applyFont="1" applyAlignment="1">
      <alignment horizontal="right" vertical="center"/>
    </xf>
    <xf numFmtId="165" fontId="54" fillId="2" borderId="8" xfId="0" applyNumberFormat="1" applyFont="1" applyFill="1" applyBorder="1" applyAlignment="1">
      <alignment horizontal="center" vertical="center"/>
    </xf>
    <xf numFmtId="0" fontId="54" fillId="2" borderId="8" xfId="0" applyFont="1" applyFill="1" applyBorder="1" applyAlignment="1">
      <alignment horizontal="center" vertical="center"/>
    </xf>
    <xf numFmtId="165" fontId="54" fillId="0" borderId="0" xfId="0" applyNumberFormat="1" applyFont="1" applyAlignment="1">
      <alignment horizontal="center" vertical="center"/>
    </xf>
    <xf numFmtId="0" fontId="56" fillId="2" borderId="19" xfId="0" applyFont="1" applyFill="1" applyBorder="1" applyAlignment="1">
      <alignment vertical="center"/>
    </xf>
    <xf numFmtId="0" fontId="56" fillId="2" borderId="15" xfId="0" applyFont="1" applyFill="1" applyBorder="1" applyAlignment="1">
      <alignment vertical="center"/>
    </xf>
    <xf numFmtId="0" fontId="54" fillId="0" borderId="0" xfId="0" applyFont="1" applyAlignment="1">
      <alignment horizontal="center" vertical="center"/>
    </xf>
    <xf numFmtId="0" fontId="54" fillId="0" borderId="17" xfId="0" applyFont="1" applyBorder="1" applyAlignment="1">
      <alignment horizontal="center" vertical="center"/>
    </xf>
    <xf numFmtId="0" fontId="54" fillId="0" borderId="6" xfId="0" applyFont="1" applyBorder="1" applyAlignment="1">
      <alignment vertical="center"/>
    </xf>
    <xf numFmtId="0" fontId="10" fillId="0" borderId="1" xfId="0" applyFont="1" applyBorder="1" applyAlignment="1">
      <alignment horizontal="left" vertical="center"/>
    </xf>
    <xf numFmtId="0" fontId="29" fillId="0" borderId="0" xfId="0" applyFont="1"/>
    <xf numFmtId="0" fontId="45" fillId="3" borderId="0" xfId="0" applyFont="1" applyFill="1"/>
    <xf numFmtId="0" fontId="10" fillId="3" borderId="0" xfId="0" applyFont="1" applyFill="1" applyAlignment="1">
      <alignment horizontal="right"/>
    </xf>
    <xf numFmtId="0" fontId="10" fillId="3" borderId="0" xfId="0" applyFont="1" applyFill="1" applyAlignment="1">
      <alignment horizontal="left"/>
    </xf>
    <xf numFmtId="1" fontId="54" fillId="0" borderId="0" xfId="0" applyNumberFormat="1" applyFont="1" applyAlignment="1">
      <alignment vertical="center"/>
    </xf>
    <xf numFmtId="0" fontId="10" fillId="0" borderId="6" xfId="0" quotePrefix="1" applyFont="1" applyBorder="1" applyAlignment="1">
      <alignment horizontal="center" vertical="top"/>
    </xf>
    <xf numFmtId="1" fontId="13" fillId="0" borderId="0" xfId="0" applyNumberFormat="1" applyFont="1" applyAlignment="1">
      <alignment vertical="center"/>
    </xf>
    <xf numFmtId="0" fontId="10" fillId="0" borderId="0" xfId="0" quotePrefix="1" applyFont="1" applyAlignment="1">
      <alignment horizontal="right" vertical="center"/>
    </xf>
    <xf numFmtId="0" fontId="10" fillId="0" borderId="0" xfId="22" applyFont="1" applyAlignment="1">
      <alignment horizontal="center" vertical="center"/>
    </xf>
    <xf numFmtId="0" fontId="11" fillId="0" borderId="0" xfId="22" applyFont="1" applyAlignment="1">
      <alignment vertical="center"/>
    </xf>
    <xf numFmtId="0" fontId="10" fillId="0" borderId="17" xfId="0" applyFont="1" applyBorder="1" applyAlignment="1">
      <alignment horizontal="left" vertical="center"/>
    </xf>
    <xf numFmtId="0" fontId="10" fillId="0" borderId="0" xfId="0" applyFont="1" applyAlignment="1">
      <alignment vertical="top" wrapText="1"/>
    </xf>
    <xf numFmtId="0" fontId="29" fillId="3" borderId="0" xfId="59" applyFont="1" applyFill="1" applyAlignment="1">
      <alignment horizontal="left" vertical="top"/>
    </xf>
    <xf numFmtId="1" fontId="12" fillId="0" borderId="0" xfId="0" applyNumberFormat="1" applyFont="1" applyAlignment="1">
      <alignment vertical="center"/>
    </xf>
    <xf numFmtId="165" fontId="10" fillId="0" borderId="0" xfId="0" applyNumberFormat="1" applyFont="1" applyAlignment="1">
      <alignment horizontal="left" vertical="center"/>
    </xf>
    <xf numFmtId="0" fontId="54" fillId="0" borderId="1" xfId="0" applyFont="1" applyBorder="1" applyAlignment="1">
      <alignment horizontal="left" vertical="center" wrapText="1"/>
    </xf>
    <xf numFmtId="0" fontId="54" fillId="0" borderId="6" xfId="0" applyFont="1" applyBorder="1" applyAlignment="1">
      <alignment horizontal="center" vertical="center"/>
    </xf>
    <xf numFmtId="0" fontId="29" fillId="3" borderId="0" xfId="8" applyFont="1" applyFill="1"/>
    <xf numFmtId="0" fontId="55" fillId="0" borderId="0" xfId="0" applyFont="1" applyAlignment="1">
      <alignment vertical="center"/>
    </xf>
    <xf numFmtId="0" fontId="54" fillId="0" borderId="24" xfId="0" applyFont="1" applyBorder="1" applyAlignment="1">
      <alignment vertical="center"/>
    </xf>
    <xf numFmtId="0" fontId="54" fillId="0" borderId="9" xfId="0" applyFont="1" applyBorder="1" applyAlignment="1">
      <alignment vertical="center"/>
    </xf>
    <xf numFmtId="0" fontId="54" fillId="0" borderId="25" xfId="0" applyFont="1" applyBorder="1" applyAlignment="1">
      <alignment vertical="center"/>
    </xf>
    <xf numFmtId="0" fontId="54" fillId="0" borderId="11" xfId="0" applyFont="1" applyBorder="1" applyAlignment="1">
      <alignment vertical="center"/>
    </xf>
    <xf numFmtId="0" fontId="54" fillId="0" borderId="10" xfId="0" applyFont="1" applyBorder="1" applyAlignment="1">
      <alignment vertical="center"/>
    </xf>
    <xf numFmtId="0" fontId="54" fillId="0" borderId="7" xfId="0" applyFont="1" applyBorder="1" applyAlignment="1">
      <alignment vertical="center"/>
    </xf>
    <xf numFmtId="0" fontId="55" fillId="0" borderId="1" xfId="0" applyFont="1" applyBorder="1" applyAlignment="1">
      <alignment vertical="center"/>
    </xf>
    <xf numFmtId="0" fontId="54" fillId="0" borderId="26" xfId="0" applyFont="1" applyBorder="1" applyAlignment="1">
      <alignment vertical="center"/>
    </xf>
    <xf numFmtId="0" fontId="54" fillId="0" borderId="4" xfId="0" applyFont="1" applyBorder="1" applyAlignment="1">
      <alignment vertical="center"/>
    </xf>
    <xf numFmtId="0" fontId="54" fillId="0" borderId="5" xfId="0" applyFont="1" applyBorder="1" applyAlignment="1">
      <alignment vertical="center"/>
    </xf>
    <xf numFmtId="0" fontId="54" fillId="0" borderId="3" xfId="0" applyFont="1" applyBorder="1" applyAlignment="1">
      <alignment vertical="center"/>
    </xf>
    <xf numFmtId="0" fontId="54" fillId="0" borderId="27" xfId="0" applyFont="1" applyBorder="1" applyAlignment="1">
      <alignment vertical="center"/>
    </xf>
    <xf numFmtId="0" fontId="56" fillId="2" borderId="28" xfId="0" applyFont="1" applyFill="1" applyBorder="1" applyAlignment="1">
      <alignment vertical="center"/>
    </xf>
    <xf numFmtId="0" fontId="57" fillId="0" borderId="0" xfId="0" applyFont="1" applyAlignment="1">
      <alignment vertical="center"/>
    </xf>
    <xf numFmtId="0" fontId="39" fillId="0" borderId="6" xfId="0" applyFont="1" applyBorder="1" applyAlignment="1">
      <alignment vertical="center"/>
    </xf>
    <xf numFmtId="0" fontId="33" fillId="0" borderId="0" xfId="0" applyFont="1" applyAlignment="1">
      <alignment vertical="center"/>
    </xf>
    <xf numFmtId="0" fontId="58" fillId="0" borderId="0" xfId="0" applyFont="1" applyAlignment="1">
      <alignment vertical="center"/>
    </xf>
    <xf numFmtId="0" fontId="54" fillId="0" borderId="16" xfId="0" applyFont="1" applyBorder="1" applyAlignment="1">
      <alignment vertical="center"/>
    </xf>
    <xf numFmtId="0" fontId="54" fillId="0" borderId="2" xfId="0" applyFont="1" applyBorder="1" applyAlignment="1">
      <alignment vertical="center"/>
    </xf>
    <xf numFmtId="0" fontId="54" fillId="0" borderId="18" xfId="0" applyFont="1" applyBorder="1" applyAlignment="1">
      <alignment vertical="center"/>
    </xf>
    <xf numFmtId="1" fontId="29" fillId="3" borderId="0" xfId="0" applyNumberFormat="1" applyFont="1" applyFill="1" applyAlignment="1">
      <alignment horizontal="center"/>
    </xf>
    <xf numFmtId="2" fontId="29" fillId="3" borderId="0" xfId="0" applyNumberFormat="1" applyFont="1" applyFill="1" applyAlignment="1">
      <alignment horizontal="center"/>
    </xf>
    <xf numFmtId="2" fontId="29" fillId="3" borderId="0" xfId="0" applyNumberFormat="1" applyFont="1" applyFill="1" applyAlignment="1">
      <alignment horizontal="center" vertical="center"/>
    </xf>
    <xf numFmtId="0" fontId="29" fillId="3" borderId="0" xfId="56" applyFont="1" applyFill="1" applyAlignment="1">
      <alignment horizontal="left" vertical="center"/>
    </xf>
    <xf numFmtId="0" fontId="29" fillId="3" borderId="0" xfId="0" applyFont="1" applyFill="1" applyAlignment="1">
      <alignment horizontal="center"/>
    </xf>
    <xf numFmtId="0" fontId="29" fillId="3" borderId="0" xfId="56" applyFont="1" applyFill="1" applyAlignment="1">
      <alignment horizontal="left" vertical="top"/>
    </xf>
    <xf numFmtId="0" fontId="29" fillId="3" borderId="0" xfId="59" applyFont="1" applyFill="1" applyAlignment="1">
      <alignment horizontal="left" vertical="center"/>
    </xf>
    <xf numFmtId="165" fontId="29" fillId="3" borderId="0" xfId="52" applyNumberFormat="1" applyFont="1" applyFill="1"/>
    <xf numFmtId="0" fontId="29" fillId="3" borderId="0" xfId="59" applyFont="1" applyFill="1" applyAlignment="1">
      <alignment horizontal="left" vertical="center" wrapText="1"/>
    </xf>
    <xf numFmtId="0" fontId="29" fillId="3" borderId="0" xfId="0" quotePrefix="1" applyFont="1" applyFill="1" applyAlignment="1">
      <alignment horizontal="center"/>
    </xf>
    <xf numFmtId="165" fontId="29" fillId="0" borderId="0" xfId="52" applyNumberFormat="1" applyFont="1"/>
    <xf numFmtId="1" fontId="29" fillId="3" borderId="0" xfId="0" applyNumberFormat="1" applyFont="1" applyFill="1" applyAlignment="1">
      <alignment horizontal="center" vertical="center"/>
    </xf>
    <xf numFmtId="165" fontId="29" fillId="3" borderId="0" xfId="0" applyNumberFormat="1" applyFont="1" applyFill="1"/>
    <xf numFmtId="0" fontId="29" fillId="3" borderId="0" xfId="58" applyFont="1" applyFill="1"/>
    <xf numFmtId="165" fontId="61" fillId="3" borderId="0" xfId="0" applyNumberFormat="1" applyFont="1" applyFill="1"/>
    <xf numFmtId="0" fontId="61" fillId="0" borderId="0" xfId="0" applyFont="1"/>
    <xf numFmtId="49" fontId="29" fillId="0" borderId="0" xfId="0" quotePrefix="1" applyNumberFormat="1" applyFont="1"/>
    <xf numFmtId="0" fontId="29" fillId="0" borderId="0" xfId="0" quotePrefix="1" applyFont="1"/>
    <xf numFmtId="0" fontId="62" fillId="4" borderId="0" xfId="0" applyFont="1" applyFill="1"/>
    <xf numFmtId="2" fontId="29" fillId="3" borderId="0" xfId="48" applyNumberFormat="1" applyFont="1" applyFill="1" applyAlignment="1">
      <alignment horizontal="center"/>
    </xf>
    <xf numFmtId="0" fontId="29" fillId="3" borderId="0" xfId="57" applyFont="1" applyFill="1"/>
    <xf numFmtId="0" fontId="29" fillId="3" borderId="0" xfId="48" applyFont="1" applyFill="1"/>
    <xf numFmtId="165" fontId="29" fillId="3" borderId="0" xfId="57" applyNumberFormat="1" applyFont="1" applyFill="1"/>
    <xf numFmtId="0" fontId="12" fillId="0" borderId="3" xfId="0" applyFont="1" applyBorder="1" applyAlignment="1">
      <alignment horizontal="center" vertical="center"/>
    </xf>
    <xf numFmtId="0" fontId="13" fillId="0" borderId="6" xfId="0" applyFont="1" applyBorder="1" applyAlignment="1">
      <alignment horizontal="center" vertical="center"/>
    </xf>
    <xf numFmtId="0" fontId="10" fillId="2" borderId="12" xfId="0" applyFont="1" applyFill="1" applyBorder="1" applyAlignment="1">
      <alignment horizontal="right" vertical="center"/>
    </xf>
    <xf numFmtId="0" fontId="45" fillId="2" borderId="14" xfId="0" applyFont="1" applyFill="1" applyBorder="1"/>
    <xf numFmtId="0" fontId="45" fillId="2" borderId="15" xfId="0" applyFont="1" applyFill="1" applyBorder="1"/>
    <xf numFmtId="0" fontId="46" fillId="2" borderId="12" xfId="0" applyFont="1" applyFill="1" applyBorder="1" applyAlignment="1">
      <alignment horizontal="right"/>
    </xf>
    <xf numFmtId="0" fontId="39" fillId="0" borderId="0" xfId="0" applyFont="1" applyAlignment="1">
      <alignment horizontal="left" vertical="center"/>
    </xf>
    <xf numFmtId="0" fontId="0" fillId="0" borderId="5" xfId="0" applyBorder="1"/>
    <xf numFmtId="0" fontId="29" fillId="3" borderId="0" xfId="0" quotePrefix="1" applyFont="1" applyFill="1" applyAlignment="1">
      <alignment horizontal="right"/>
    </xf>
    <xf numFmtId="49" fontId="20" fillId="0" borderId="0" xfId="0" applyNumberFormat="1" applyFont="1" applyAlignment="1">
      <alignment horizontal="left" vertical="center" wrapText="1"/>
    </xf>
    <xf numFmtId="49" fontId="27" fillId="0" borderId="7" xfId="0" applyNumberFormat="1" applyFont="1" applyBorder="1" applyAlignment="1">
      <alignment horizontal="left" vertical="center" wrapText="1"/>
    </xf>
    <xf numFmtId="0" fontId="15" fillId="0" borderId="7" xfId="0" applyFont="1" applyBorder="1" applyAlignment="1">
      <alignment horizontal="center" vertical="center"/>
    </xf>
    <xf numFmtId="0" fontId="30" fillId="0" borderId="11" xfId="0" applyFont="1" applyBorder="1" applyAlignment="1">
      <alignment horizontal="left" vertical="center"/>
    </xf>
    <xf numFmtId="0" fontId="12" fillId="0" borderId="5" xfId="0" applyFont="1" applyBorder="1" applyAlignment="1">
      <alignment horizontal="center" vertical="center"/>
    </xf>
    <xf numFmtId="0" fontId="10" fillId="0" borderId="12" xfId="0" applyFont="1" applyBorder="1" applyAlignment="1">
      <alignment vertical="center"/>
    </xf>
    <xf numFmtId="0" fontId="10" fillId="0" borderId="9" xfId="0" applyFont="1" applyBorder="1" applyAlignment="1">
      <alignment horizontal="center" vertical="center"/>
    </xf>
    <xf numFmtId="0" fontId="60" fillId="0" borderId="9" xfId="0" applyFont="1" applyBorder="1" applyAlignment="1">
      <alignment vertical="center" wrapText="1"/>
    </xf>
    <xf numFmtId="0" fontId="14" fillId="0" borderId="4" xfId="0" applyFont="1" applyBorder="1" applyAlignment="1">
      <alignment horizontal="center" vertical="center"/>
    </xf>
    <xf numFmtId="165" fontId="9" fillId="0" borderId="4" xfId="0" applyNumberFormat="1" applyFont="1" applyBorder="1" applyAlignment="1">
      <alignment horizontal="center" vertical="center"/>
    </xf>
    <xf numFmtId="167" fontId="12" fillId="0" borderId="4" xfId="0" applyNumberFormat="1" applyFont="1" applyBorder="1" applyAlignment="1">
      <alignment horizontal="center" vertical="center"/>
    </xf>
    <xf numFmtId="0" fontId="11" fillId="0" borderId="4" xfId="0" applyFont="1" applyBorder="1" applyAlignment="1">
      <alignment horizontal="left" vertical="center"/>
    </xf>
    <xf numFmtId="0" fontId="63" fillId="0" borderId="0" xfId="0" applyFont="1"/>
    <xf numFmtId="0" fontId="10" fillId="0" borderId="0" xfId="0" quotePrefix="1" applyFont="1" applyAlignment="1">
      <alignment horizontal="left" vertical="center"/>
    </xf>
    <xf numFmtId="0" fontId="12" fillId="2" borderId="0" xfId="0" applyFont="1" applyFill="1" applyAlignment="1">
      <alignment horizontal="left" vertical="center"/>
    </xf>
    <xf numFmtId="0" fontId="10" fillId="2" borderId="0" xfId="0" applyFont="1" applyFill="1" applyAlignment="1">
      <alignment horizontal="right" vertical="center"/>
    </xf>
    <xf numFmtId="0" fontId="54" fillId="5" borderId="8" xfId="0" applyFont="1" applyFill="1" applyBorder="1" applyAlignment="1" applyProtection="1">
      <alignment horizontal="center" vertical="center"/>
      <protection locked="0"/>
    </xf>
    <xf numFmtId="0" fontId="10" fillId="6" borderId="0" xfId="0" applyFont="1" applyFill="1"/>
    <xf numFmtId="0" fontId="66" fillId="0" borderId="0" xfId="0" applyFont="1"/>
    <xf numFmtId="0" fontId="10" fillId="0" borderId="2" xfId="0" applyFont="1" applyBorder="1" applyAlignment="1">
      <alignment horizontal="left" vertical="center"/>
    </xf>
    <xf numFmtId="1" fontId="10" fillId="0" borderId="0" xfId="0" applyNumberFormat="1" applyFont="1" applyAlignment="1">
      <alignment horizontal="center" vertical="center"/>
    </xf>
    <xf numFmtId="0" fontId="12" fillId="0" borderId="0" xfId="0" applyFont="1" applyAlignment="1">
      <alignment horizontal="left" vertical="center" wrapText="1"/>
    </xf>
    <xf numFmtId="0" fontId="48" fillId="0" borderId="0" xfId="0" applyFont="1" applyAlignment="1">
      <alignment horizontal="left" vertical="center"/>
    </xf>
    <xf numFmtId="169" fontId="40" fillId="0" borderId="7" xfId="0" applyNumberFormat="1" applyFont="1" applyBorder="1" applyAlignment="1" applyProtection="1">
      <alignment horizontal="left" vertical="center" wrapText="1"/>
      <protection hidden="1"/>
    </xf>
    <xf numFmtId="0" fontId="12" fillId="2" borderId="21" xfId="0" applyFont="1" applyFill="1" applyBorder="1" applyAlignment="1">
      <alignment horizontal="left" vertical="center"/>
    </xf>
    <xf numFmtId="0" fontId="10" fillId="2" borderId="23" xfId="0" applyFont="1" applyFill="1" applyBorder="1" applyAlignment="1">
      <alignment horizontal="right" vertical="center"/>
    </xf>
    <xf numFmtId="0" fontId="12" fillId="0" borderId="24" xfId="0" applyFont="1" applyBorder="1" applyAlignment="1">
      <alignment horizontal="left" vertical="center"/>
    </xf>
    <xf numFmtId="0" fontId="12" fillId="0" borderId="25" xfId="0" applyFont="1" applyBorder="1" applyAlignment="1">
      <alignment horizontal="left" vertical="center"/>
    </xf>
    <xf numFmtId="0" fontId="10" fillId="0" borderId="17" xfId="0" quotePrefix="1" applyFont="1" applyBorder="1" applyAlignment="1">
      <alignment horizontal="left" vertical="center"/>
    </xf>
    <xf numFmtId="0" fontId="12" fillId="0" borderId="17" xfId="0" applyFont="1" applyBorder="1" applyAlignment="1">
      <alignment horizontal="left" vertical="center"/>
    </xf>
    <xf numFmtId="0" fontId="12" fillId="0" borderId="1" xfId="0" applyFont="1" applyBorder="1" applyAlignment="1">
      <alignment horizontal="left" vertical="center"/>
    </xf>
    <xf numFmtId="0" fontId="10" fillId="0" borderId="1" xfId="0" applyFont="1" applyBorder="1" applyAlignment="1">
      <alignment horizontal="center" vertical="center"/>
    </xf>
    <xf numFmtId="0" fontId="10" fillId="0" borderId="17" xfId="0" applyFont="1" applyBorder="1" applyAlignment="1">
      <alignment horizontal="center" vertical="center"/>
    </xf>
    <xf numFmtId="0" fontId="11" fillId="0" borderId="1" xfId="0" applyFont="1" applyBorder="1" applyAlignment="1">
      <alignment vertical="top"/>
    </xf>
    <xf numFmtId="0" fontId="10" fillId="0" borderId="26" xfId="0" applyFont="1" applyBorder="1" applyAlignment="1">
      <alignment horizontal="left" vertical="center"/>
    </xf>
    <xf numFmtId="0" fontId="10" fillId="0" borderId="27" xfId="0" applyFont="1" applyBorder="1" applyAlignment="1">
      <alignment horizontal="center" vertical="center"/>
    </xf>
    <xf numFmtId="0" fontId="10" fillId="0" borderId="17" xfId="0" quotePrefix="1" applyFont="1" applyBorder="1" applyAlignment="1">
      <alignment horizontal="center" vertical="center"/>
    </xf>
    <xf numFmtId="0" fontId="10" fillId="0" borderId="26" xfId="0" quotePrefix="1" applyFont="1" applyBorder="1" applyAlignment="1">
      <alignment horizontal="center" vertical="center"/>
    </xf>
    <xf numFmtId="0" fontId="10" fillId="0" borderId="27" xfId="0" applyFont="1" applyBorder="1" applyAlignment="1">
      <alignment horizontal="left" vertical="center"/>
    </xf>
    <xf numFmtId="0" fontId="10" fillId="0" borderId="25" xfId="0" applyFont="1" applyBorder="1" applyAlignment="1">
      <alignment horizontal="left" vertical="center"/>
    </xf>
    <xf numFmtId="0" fontId="10" fillId="0" borderId="17" xfId="0" applyFont="1" applyBorder="1" applyAlignment="1">
      <alignment horizontal="right" vertical="center"/>
    </xf>
    <xf numFmtId="0" fontId="10" fillId="0" borderId="18" xfId="0" applyFont="1" applyBorder="1" applyAlignment="1">
      <alignment horizontal="left" vertical="center"/>
    </xf>
    <xf numFmtId="49" fontId="24" fillId="0" borderId="4" xfId="0" applyNumberFormat="1" applyFont="1" applyBorder="1" applyAlignment="1">
      <alignment vertical="center" wrapText="1"/>
    </xf>
    <xf numFmtId="0" fontId="10" fillId="0" borderId="33" xfId="0" applyFont="1" applyBorder="1" applyAlignment="1">
      <alignment horizontal="left" vertical="center"/>
    </xf>
    <xf numFmtId="0" fontId="12" fillId="0" borderId="24" xfId="0" applyFont="1" applyBorder="1" applyAlignment="1">
      <alignment horizontal="right" vertical="center"/>
    </xf>
    <xf numFmtId="0" fontId="10" fillId="0" borderId="16" xfId="0" applyFont="1" applyBorder="1" applyAlignment="1">
      <alignment horizontal="center" vertical="center"/>
    </xf>
    <xf numFmtId="1" fontId="9" fillId="0" borderId="2" xfId="0" applyNumberFormat="1" applyFont="1" applyBorder="1" applyAlignment="1">
      <alignment horizontal="center" vertical="center"/>
    </xf>
    <xf numFmtId="0" fontId="14" fillId="0" borderId="2" xfId="0" applyFont="1" applyBorder="1" applyAlignment="1">
      <alignment horizontal="center" vertical="center"/>
    </xf>
    <xf numFmtId="165" fontId="9" fillId="0" borderId="2" xfId="0" applyNumberFormat="1" applyFont="1" applyBorder="1" applyAlignment="1">
      <alignment horizontal="center" vertical="center"/>
    </xf>
    <xf numFmtId="165" fontId="14" fillId="0" borderId="2" xfId="0" applyNumberFormat="1" applyFont="1" applyBorder="1" applyAlignment="1">
      <alignment horizontal="center" vertical="center"/>
    </xf>
    <xf numFmtId="0" fontId="10" fillId="10" borderId="0" xfId="0" applyFont="1" applyFill="1"/>
    <xf numFmtId="0" fontId="12" fillId="10" borderId="0" xfId="0" applyFont="1" applyFill="1"/>
    <xf numFmtId="0" fontId="10" fillId="0" borderId="0" xfId="22" applyFont="1"/>
    <xf numFmtId="0" fontId="0" fillId="0" borderId="1" xfId="0" applyBorder="1" applyAlignment="1">
      <alignment vertical="center"/>
    </xf>
    <xf numFmtId="0" fontId="12" fillId="2" borderId="15" xfId="0" applyFont="1" applyFill="1" applyBorder="1" applyAlignment="1">
      <alignment horizontal="left" vertical="center"/>
    </xf>
    <xf numFmtId="0" fontId="12" fillId="2" borderId="19" xfId="0" applyFont="1" applyFill="1" applyBorder="1" applyAlignment="1">
      <alignment horizontal="left" vertical="center"/>
    </xf>
    <xf numFmtId="0" fontId="12" fillId="2" borderId="28" xfId="0" applyFont="1" applyFill="1" applyBorder="1" applyAlignment="1">
      <alignment horizontal="left" vertical="center"/>
    </xf>
    <xf numFmtId="0" fontId="12" fillId="2" borderId="22" xfId="0" applyFont="1" applyFill="1" applyBorder="1" applyAlignment="1">
      <alignment horizontal="left" vertical="center"/>
    </xf>
    <xf numFmtId="49" fontId="12" fillId="2" borderId="22" xfId="0" applyNumberFormat="1" applyFont="1" applyFill="1" applyBorder="1" applyAlignment="1">
      <alignment vertical="center" wrapText="1"/>
    </xf>
    <xf numFmtId="0" fontId="10" fillId="11" borderId="0" xfId="0" applyFont="1" applyFill="1"/>
    <xf numFmtId="0" fontId="12" fillId="12" borderId="0" xfId="0" applyFont="1" applyFill="1"/>
    <xf numFmtId="0" fontId="10" fillId="8" borderId="14" xfId="0" applyFont="1" applyFill="1" applyBorder="1" applyAlignment="1">
      <alignment horizontal="center" vertical="center"/>
    </xf>
    <xf numFmtId="0" fontId="10" fillId="8" borderId="12" xfId="0" applyFont="1" applyFill="1" applyBorder="1" applyAlignment="1">
      <alignment horizontal="center" vertical="center"/>
    </xf>
    <xf numFmtId="164" fontId="10" fillId="0" borderId="7" xfId="0" applyNumberFormat="1" applyFont="1" applyBorder="1" applyAlignment="1">
      <alignment horizontal="center"/>
    </xf>
    <xf numFmtId="0" fontId="12" fillId="0" borderId="0" xfId="0" applyFont="1" applyAlignment="1">
      <alignment horizontal="center" wrapText="1"/>
    </xf>
    <xf numFmtId="0" fontId="12" fillId="0" borderId="7" xfId="0" applyFont="1" applyBorder="1" applyAlignment="1">
      <alignment horizontal="center" wrapText="1"/>
    </xf>
    <xf numFmtId="0" fontId="10" fillId="0" borderId="6" xfId="0" quotePrefix="1" applyFont="1" applyBorder="1" applyAlignment="1">
      <alignment horizontal="center" vertical="center"/>
    </xf>
    <xf numFmtId="0" fontId="10" fillId="0" borderId="6" xfId="0" applyFont="1" applyBorder="1" applyAlignment="1">
      <alignment horizontal="center" vertical="center"/>
    </xf>
    <xf numFmtId="0" fontId="0" fillId="0" borderId="7" xfId="0" applyBorder="1" applyAlignment="1">
      <alignment vertical="center"/>
    </xf>
    <xf numFmtId="0" fontId="10" fillId="0" borderId="3" xfId="0" applyFont="1" applyBorder="1" applyAlignment="1">
      <alignment horizontal="center" vertical="center"/>
    </xf>
    <xf numFmtId="0" fontId="10" fillId="0" borderId="10" xfId="0" quotePrefix="1" applyFont="1" applyBorder="1" applyAlignment="1">
      <alignment horizontal="center" vertical="center"/>
    </xf>
    <xf numFmtId="0" fontId="10" fillId="0" borderId="4" xfId="0" applyFont="1" applyBorder="1" applyAlignment="1">
      <alignment horizontal="center"/>
    </xf>
    <xf numFmtId="0" fontId="12" fillId="0" borderId="4" xfId="0" applyFont="1" applyBorder="1" applyAlignment="1">
      <alignment horizontal="center" wrapText="1"/>
    </xf>
    <xf numFmtId="0" fontId="12" fillId="0" borderId="5" xfId="0" applyFont="1" applyBorder="1" applyAlignment="1">
      <alignment horizontal="center" wrapText="1"/>
    </xf>
    <xf numFmtId="0" fontId="45" fillId="3" borderId="10" xfId="0" applyFont="1" applyFill="1" applyBorder="1"/>
    <xf numFmtId="0" fontId="45" fillId="3" borderId="9" xfId="0" applyFont="1" applyFill="1" applyBorder="1"/>
    <xf numFmtId="0" fontId="10" fillId="3" borderId="9" xfId="0" applyFont="1" applyFill="1" applyBorder="1" applyAlignment="1">
      <alignment horizontal="right"/>
    </xf>
    <xf numFmtId="0" fontId="10" fillId="3" borderId="9" xfId="0" applyFont="1" applyFill="1" applyBorder="1" applyAlignment="1">
      <alignment horizontal="left"/>
    </xf>
    <xf numFmtId="0" fontId="45" fillId="3" borderId="11" xfId="0" applyFont="1" applyFill="1" applyBorder="1"/>
    <xf numFmtId="0" fontId="64" fillId="0" borderId="0" xfId="0" applyFont="1" applyAlignment="1">
      <alignment horizontal="left" vertical="center"/>
    </xf>
    <xf numFmtId="0" fontId="12" fillId="0" borderId="0" xfId="0" applyFont="1"/>
    <xf numFmtId="0" fontId="56" fillId="2" borderId="21" xfId="0" applyFont="1" applyFill="1" applyBorder="1" applyAlignment="1">
      <alignment vertical="center"/>
    </xf>
    <xf numFmtId="170" fontId="54" fillId="0" borderId="0" xfId="0" applyNumberFormat="1" applyFont="1" applyAlignment="1">
      <alignment horizontal="center" vertical="center"/>
    </xf>
    <xf numFmtId="0" fontId="39" fillId="0" borderId="17" xfId="0" applyFont="1" applyBorder="1" applyAlignment="1">
      <alignment horizontal="center" vertical="center"/>
    </xf>
    <xf numFmtId="0" fontId="39" fillId="0" borderId="0" xfId="0" applyFont="1" applyAlignment="1">
      <alignment vertical="center"/>
    </xf>
    <xf numFmtId="0" fontId="56" fillId="2" borderId="22" xfId="0" applyFont="1" applyFill="1" applyBorder="1" applyAlignment="1">
      <alignment vertical="center"/>
    </xf>
    <xf numFmtId="1" fontId="29" fillId="3" borderId="0" xfId="0" quotePrefix="1" applyNumberFormat="1" applyFont="1" applyFill="1" applyAlignment="1">
      <alignment horizontal="center"/>
    </xf>
    <xf numFmtId="165" fontId="12" fillId="9" borderId="2" xfId="0" applyNumberFormat="1" applyFont="1" applyFill="1" applyBorder="1" applyAlignment="1">
      <alignment horizontal="center" vertical="center"/>
    </xf>
    <xf numFmtId="165" fontId="12" fillId="9" borderId="2" xfId="0" applyNumberFormat="1" applyFont="1" applyFill="1" applyBorder="1" applyAlignment="1">
      <alignment horizontal="center"/>
    </xf>
    <xf numFmtId="165" fontId="12" fillId="9" borderId="20" xfId="0" applyNumberFormat="1" applyFont="1" applyFill="1" applyBorder="1" applyAlignment="1">
      <alignment horizontal="center" vertical="center"/>
    </xf>
    <xf numFmtId="165" fontId="12" fillId="9" borderId="0" xfId="0" applyNumberFormat="1" applyFont="1" applyFill="1" applyAlignment="1">
      <alignment vertical="center"/>
    </xf>
    <xf numFmtId="1" fontId="12" fillId="9" borderId="0" xfId="0" applyNumberFormat="1" applyFont="1" applyFill="1" applyAlignment="1">
      <alignment vertical="center"/>
    </xf>
    <xf numFmtId="1" fontId="10" fillId="9" borderId="0" xfId="0" applyNumberFormat="1" applyFont="1" applyFill="1" applyAlignment="1">
      <alignment horizontal="center" vertical="center"/>
    </xf>
    <xf numFmtId="17" fontId="29" fillId="3" borderId="0" xfId="0" quotePrefix="1" applyNumberFormat="1" applyFont="1" applyFill="1" applyAlignment="1">
      <alignment horizontal="center"/>
    </xf>
    <xf numFmtId="165" fontId="66" fillId="0" borderId="0" xfId="0" applyNumberFormat="1" applyFont="1"/>
    <xf numFmtId="0" fontId="68" fillId="2" borderId="0" xfId="0" applyFont="1" applyFill="1" applyAlignment="1">
      <alignment horizontal="left" vertical="center"/>
    </xf>
    <xf numFmtId="0" fontId="68" fillId="2" borderId="0" xfId="0" applyFont="1" applyFill="1" applyAlignment="1">
      <alignment horizontal="right"/>
    </xf>
    <xf numFmtId="0" fontId="68" fillId="2" borderId="0" xfId="0" applyFont="1" applyFill="1" applyAlignment="1">
      <alignment horizontal="left"/>
    </xf>
    <xf numFmtId="0" fontId="69" fillId="0" borderId="0" xfId="0" applyFont="1" applyAlignment="1">
      <alignment horizontal="left" vertical="center"/>
    </xf>
    <xf numFmtId="0" fontId="26" fillId="0" borderId="0" xfId="12" applyFont="1"/>
    <xf numFmtId="0" fontId="15" fillId="0" borderId="0" xfId="12" applyFont="1"/>
    <xf numFmtId="0" fontId="72" fillId="0" borderId="0" xfId="12" applyFont="1"/>
    <xf numFmtId="0" fontId="26" fillId="3" borderId="5" xfId="42" applyFont="1" applyFill="1" applyBorder="1" applyAlignment="1">
      <alignment horizontal="left"/>
    </xf>
    <xf numFmtId="0" fontId="26" fillId="3" borderId="4" xfId="42" applyFont="1" applyFill="1" applyBorder="1" applyAlignment="1">
      <alignment horizontal="left"/>
    </xf>
    <xf numFmtId="0" fontId="10" fillId="0" borderId="4" xfId="42" applyFont="1" applyBorder="1" applyAlignment="1">
      <alignment horizontal="left"/>
    </xf>
    <xf numFmtId="0" fontId="73" fillId="3" borderId="3" xfId="42" applyFont="1" applyFill="1" applyBorder="1" applyAlignment="1">
      <alignment vertical="top"/>
    </xf>
    <xf numFmtId="0" fontId="73" fillId="3" borderId="6" xfId="42" applyFont="1" applyFill="1" applyBorder="1" applyAlignment="1">
      <alignment vertical="top"/>
    </xf>
    <xf numFmtId="0" fontId="26" fillId="3" borderId="7" xfId="42" applyFont="1" applyFill="1" applyBorder="1"/>
    <xf numFmtId="0" fontId="26" fillId="3" borderId="0" xfId="42" applyFont="1" applyFill="1"/>
    <xf numFmtId="0" fontId="26" fillId="2" borderId="0" xfId="42" applyFont="1" applyFill="1"/>
    <xf numFmtId="0" fontId="57" fillId="2" borderId="6" xfId="42" applyFont="1" applyFill="1" applyBorder="1"/>
    <xf numFmtId="0" fontId="26" fillId="3" borderId="11" xfId="42" applyFont="1" applyFill="1" applyBorder="1"/>
    <xf numFmtId="0" fontId="26" fillId="3" borderId="9" xfId="42" applyFont="1" applyFill="1" applyBorder="1"/>
    <xf numFmtId="0" fontId="26" fillId="2" borderId="9" xfId="42" applyFont="1" applyFill="1" applyBorder="1"/>
    <xf numFmtId="0" fontId="57" fillId="2" borderId="10" xfId="42" applyFont="1" applyFill="1" applyBorder="1"/>
    <xf numFmtId="0" fontId="26" fillId="3" borderId="0" xfId="42" applyFont="1" applyFill="1" applyAlignment="1">
      <alignment horizontal="left"/>
    </xf>
    <xf numFmtId="0" fontId="73" fillId="3" borderId="6" xfId="42" applyFont="1" applyFill="1" applyBorder="1"/>
    <xf numFmtId="0" fontId="26" fillId="3" borderId="5" xfId="42" applyFont="1" applyFill="1" applyBorder="1"/>
    <xf numFmtId="0" fontId="26" fillId="3" borderId="4" xfId="42" applyFont="1" applyFill="1" applyBorder="1"/>
    <xf numFmtId="0" fontId="10" fillId="3" borderId="4" xfId="42" applyFont="1" applyFill="1" applyBorder="1"/>
    <xf numFmtId="0" fontId="10" fillId="3" borderId="4" xfId="42" applyFont="1" applyFill="1" applyBorder="1" applyAlignment="1">
      <alignment horizontal="left"/>
    </xf>
    <xf numFmtId="0" fontId="26" fillId="3" borderId="3" xfId="42" applyFont="1" applyFill="1" applyBorder="1" applyAlignment="1">
      <alignment horizontal="left" vertical="center"/>
    </xf>
    <xf numFmtId="0" fontId="26" fillId="3" borderId="7" xfId="42" applyFont="1" applyFill="1" applyBorder="1" applyAlignment="1">
      <alignment wrapText="1"/>
    </xf>
    <xf numFmtId="0" fontId="26" fillId="3" borderId="0" xfId="42" applyFont="1" applyFill="1" applyAlignment="1">
      <alignment wrapText="1"/>
    </xf>
    <xf numFmtId="0" fontId="10" fillId="3" borderId="0" xfId="42" applyFont="1" applyFill="1" applyAlignment="1">
      <alignment wrapText="1"/>
    </xf>
    <xf numFmtId="0" fontId="26" fillId="3" borderId="6" xfId="42" applyFont="1" applyFill="1" applyBorder="1" applyAlignment="1">
      <alignment horizontal="left" vertical="center"/>
    </xf>
    <xf numFmtId="0" fontId="8" fillId="0" borderId="7" xfId="42" applyBorder="1" applyAlignment="1">
      <alignment horizontal="right" vertical="center"/>
    </xf>
    <xf numFmtId="0" fontId="8" fillId="0" borderId="0" xfId="42" applyAlignment="1">
      <alignment horizontal="right" vertical="center"/>
    </xf>
    <xf numFmtId="0" fontId="8" fillId="0" borderId="0" xfId="42" applyAlignment="1">
      <alignment horizontal="left" vertical="center"/>
    </xf>
    <xf numFmtId="0" fontId="26" fillId="2" borderId="9" xfId="12" applyFont="1" applyFill="1" applyBorder="1"/>
    <xf numFmtId="0" fontId="10" fillId="3" borderId="5" xfId="42" applyFont="1" applyFill="1" applyBorder="1"/>
    <xf numFmtId="0" fontId="73" fillId="3" borderId="4" xfId="42" applyFont="1" applyFill="1" applyBorder="1"/>
    <xf numFmtId="0" fontId="10" fillId="3" borderId="7" xfId="42" applyFont="1" applyFill="1" applyBorder="1"/>
    <xf numFmtId="0" fontId="73" fillId="3" borderId="6" xfId="42" applyFont="1" applyFill="1" applyBorder="1" applyAlignment="1">
      <alignment wrapText="1"/>
    </xf>
    <xf numFmtId="0" fontId="26" fillId="3" borderId="3" xfId="42" applyFont="1" applyFill="1" applyBorder="1" applyAlignment="1">
      <alignment vertical="top"/>
    </xf>
    <xf numFmtId="0" fontId="10" fillId="3" borderId="0" xfId="42" applyFont="1" applyFill="1" applyAlignment="1">
      <alignment horizontal="left"/>
    </xf>
    <xf numFmtId="0" fontId="26" fillId="3" borderId="6" xfId="42" applyFont="1" applyFill="1" applyBorder="1"/>
    <xf numFmtId="0" fontId="10" fillId="3" borderId="11" xfId="42" applyFont="1" applyFill="1" applyBorder="1"/>
    <xf numFmtId="0" fontId="10" fillId="3" borderId="9" xfId="42" applyFont="1" applyFill="1" applyBorder="1"/>
    <xf numFmtId="0" fontId="26" fillId="2" borderId="11" xfId="42" applyFont="1" applyFill="1" applyBorder="1"/>
    <xf numFmtId="0" fontId="57" fillId="2" borderId="10" xfId="42" applyFont="1" applyFill="1" applyBorder="1" applyAlignment="1">
      <alignment horizontal="left" vertical="center"/>
    </xf>
    <xf numFmtId="0" fontId="10" fillId="0" borderId="35" xfId="12" applyFont="1" applyBorder="1" applyAlignment="1">
      <alignment horizontal="right" vertical="center"/>
    </xf>
    <xf numFmtId="0" fontId="26" fillId="3" borderId="1" xfId="12" applyFont="1" applyFill="1" applyBorder="1" applyAlignment="1">
      <alignment horizontal="center" vertical="center"/>
    </xf>
    <xf numFmtId="0" fontId="26" fillId="3" borderId="0" xfId="12" applyFont="1" applyFill="1" applyAlignment="1">
      <alignment horizontal="center" vertical="center"/>
    </xf>
    <xf numFmtId="0" fontId="26" fillId="3" borderId="0" xfId="12" applyFont="1" applyFill="1" applyAlignment="1">
      <alignment horizontal="left" vertical="center" wrapText="1"/>
    </xf>
    <xf numFmtId="0" fontId="26" fillId="3" borderId="0" xfId="12" applyFont="1" applyFill="1" applyAlignment="1">
      <alignment horizontal="center" vertical="center" wrapText="1"/>
    </xf>
    <xf numFmtId="0" fontId="26" fillId="3" borderId="17" xfId="12" applyFont="1" applyFill="1" applyBorder="1" applyAlignment="1">
      <alignment horizontal="left" vertical="center" wrapText="1"/>
    </xf>
    <xf numFmtId="0" fontId="26" fillId="4" borderId="38" xfId="12" applyFont="1" applyFill="1" applyBorder="1" applyAlignment="1" applyProtection="1">
      <alignment horizontal="center" vertical="center"/>
      <protection locked="0"/>
    </xf>
    <xf numFmtId="0" fontId="26" fillId="4" borderId="38" xfId="12" applyFont="1" applyFill="1" applyBorder="1" applyAlignment="1" applyProtection="1">
      <alignment horizontal="center" vertical="center" wrapText="1"/>
      <protection locked="0"/>
    </xf>
    <xf numFmtId="49" fontId="26" fillId="4" borderId="39" xfId="12" applyNumberFormat="1" applyFont="1" applyFill="1" applyBorder="1" applyAlignment="1" applyProtection="1">
      <alignment horizontal="left" vertical="center" wrapText="1"/>
      <protection locked="0"/>
    </xf>
    <xf numFmtId="49" fontId="26" fillId="4" borderId="37" xfId="12" applyNumberFormat="1" applyFont="1" applyFill="1" applyBorder="1" applyAlignment="1" applyProtection="1">
      <alignment horizontal="right" vertical="center" wrapText="1"/>
      <protection locked="0"/>
    </xf>
    <xf numFmtId="49" fontId="26" fillId="4" borderId="38" xfId="12" applyNumberFormat="1" applyFont="1" applyFill="1" applyBorder="1" applyAlignment="1" applyProtection="1">
      <alignment horizontal="center" vertical="center" wrapText="1"/>
      <protection locked="0"/>
    </xf>
    <xf numFmtId="49" fontId="26" fillId="4" borderId="40" xfId="12" applyNumberFormat="1" applyFont="1" applyFill="1" applyBorder="1" applyAlignment="1" applyProtection="1">
      <alignment horizontal="center" vertical="center" wrapText="1"/>
      <protection locked="0"/>
    </xf>
    <xf numFmtId="0" fontId="26" fillId="4" borderId="43" xfId="12" applyFont="1" applyFill="1" applyBorder="1" applyAlignment="1" applyProtection="1">
      <alignment horizontal="center" vertical="center"/>
      <protection locked="0"/>
    </xf>
    <xf numFmtId="0" fontId="26" fillId="4" borderId="43" xfId="12" applyFont="1" applyFill="1" applyBorder="1" applyAlignment="1" applyProtection="1">
      <alignment horizontal="center" vertical="center" wrapText="1"/>
      <protection locked="0"/>
    </xf>
    <xf numFmtId="49" fontId="26" fillId="4" borderId="44" xfId="12" applyNumberFormat="1" applyFont="1" applyFill="1" applyBorder="1" applyAlignment="1" applyProtection="1">
      <alignment horizontal="left" vertical="center" wrapText="1"/>
      <protection locked="0"/>
    </xf>
    <xf numFmtId="49" fontId="26" fillId="4" borderId="45" xfId="12" applyNumberFormat="1" applyFont="1" applyFill="1" applyBorder="1" applyAlignment="1" applyProtection="1">
      <alignment horizontal="right" vertical="center" wrapText="1"/>
      <protection locked="0"/>
    </xf>
    <xf numFmtId="49" fontId="26" fillId="4" borderId="46" xfId="12" applyNumberFormat="1" applyFont="1" applyFill="1" applyBorder="1" applyAlignment="1" applyProtection="1">
      <alignment horizontal="right" vertical="center" wrapText="1"/>
      <protection locked="0"/>
    </xf>
    <xf numFmtId="49" fontId="26" fillId="4" borderId="47" xfId="12" applyNumberFormat="1" applyFont="1" applyFill="1" applyBorder="1" applyAlignment="1" applyProtection="1">
      <alignment horizontal="center" vertical="center" wrapText="1"/>
      <protection locked="0"/>
    </xf>
    <xf numFmtId="49" fontId="26" fillId="4" borderId="48" xfId="12" applyNumberFormat="1" applyFont="1" applyFill="1" applyBorder="1" applyAlignment="1" applyProtection="1">
      <alignment horizontal="center" vertical="center" wrapText="1"/>
      <protection locked="0"/>
    </xf>
    <xf numFmtId="49" fontId="26" fillId="4" borderId="49" xfId="12" applyNumberFormat="1" applyFont="1" applyFill="1" applyBorder="1" applyAlignment="1" applyProtection="1">
      <alignment horizontal="center" vertical="center" wrapText="1"/>
      <protection locked="0"/>
    </xf>
    <xf numFmtId="49" fontId="26" fillId="4" borderId="50" xfId="12" applyNumberFormat="1" applyFont="1" applyFill="1" applyBorder="1" applyAlignment="1" applyProtection="1">
      <alignment horizontal="left" vertical="center" wrapText="1"/>
      <protection locked="0"/>
    </xf>
    <xf numFmtId="49" fontId="26" fillId="4" borderId="51" xfId="12" applyNumberFormat="1" applyFont="1" applyFill="1" applyBorder="1" applyAlignment="1" applyProtection="1">
      <alignment horizontal="right" vertical="center" wrapText="1"/>
      <protection locked="0"/>
    </xf>
    <xf numFmtId="49" fontId="26" fillId="4" borderId="52" xfId="12" applyNumberFormat="1" applyFont="1" applyFill="1" applyBorder="1" applyAlignment="1" applyProtection="1">
      <alignment horizontal="center" vertical="center" wrapText="1"/>
      <protection locked="0"/>
    </xf>
    <xf numFmtId="0" fontId="26" fillId="2" borderId="8" xfId="12" applyFont="1" applyFill="1" applyBorder="1" applyAlignment="1">
      <alignment horizontal="center" vertical="center"/>
    </xf>
    <xf numFmtId="49" fontId="26" fillId="4" borderId="57" xfId="12" applyNumberFormat="1" applyFont="1" applyFill="1" applyBorder="1" applyAlignment="1" applyProtection="1">
      <alignment horizontal="center" vertical="center" wrapText="1"/>
      <protection locked="0"/>
    </xf>
    <xf numFmtId="0" fontId="26" fillId="0" borderId="58" xfId="12" applyFont="1" applyBorder="1" applyAlignment="1">
      <alignment horizontal="right" vertical="center"/>
    </xf>
    <xf numFmtId="0" fontId="26" fillId="0" borderId="0" xfId="12" applyFont="1" applyAlignment="1">
      <alignment vertical="center"/>
    </xf>
    <xf numFmtId="165" fontId="26" fillId="4" borderId="8" xfId="12" applyNumberFormat="1" applyFont="1" applyFill="1" applyBorder="1" applyAlignment="1" applyProtection="1">
      <alignment horizontal="center" vertical="center"/>
      <protection locked="0"/>
    </xf>
    <xf numFmtId="0" fontId="26" fillId="3" borderId="0" xfId="12" applyFont="1" applyFill="1" applyAlignment="1">
      <alignment horizontal="right" vertical="center"/>
    </xf>
    <xf numFmtId="0" fontId="26" fillId="4" borderId="8" xfId="12" applyFont="1" applyFill="1" applyBorder="1" applyAlignment="1" applyProtection="1">
      <alignment vertical="center"/>
      <protection locked="0"/>
    </xf>
    <xf numFmtId="0" fontId="26" fillId="0" borderId="17" xfId="12" applyFont="1" applyBorder="1" applyAlignment="1">
      <alignment horizontal="right" vertical="center"/>
    </xf>
    <xf numFmtId="0" fontId="26" fillId="3" borderId="15" xfId="12" applyFont="1" applyFill="1" applyBorder="1" applyAlignment="1">
      <alignment horizontal="right" vertical="center"/>
    </xf>
    <xf numFmtId="0" fontId="26" fillId="0" borderId="15" xfId="12" applyFont="1" applyBorder="1"/>
    <xf numFmtId="0" fontId="26" fillId="0" borderId="19" xfId="12" applyFont="1" applyBorder="1" applyAlignment="1">
      <alignment vertical="center"/>
    </xf>
    <xf numFmtId="0" fontId="26" fillId="0" borderId="28" xfId="12" applyFont="1" applyBorder="1"/>
    <xf numFmtId="0" fontId="74" fillId="0" borderId="2" xfId="12" applyFont="1" applyBorder="1" applyAlignment="1">
      <alignment vertical="center" wrapText="1"/>
    </xf>
    <xf numFmtId="0" fontId="32" fillId="0" borderId="2" xfId="12" applyFont="1" applyBorder="1" applyAlignment="1">
      <alignment wrapText="1"/>
    </xf>
    <xf numFmtId="0" fontId="10" fillId="0" borderId="0" xfId="42" applyFont="1"/>
    <xf numFmtId="0" fontId="10" fillId="0" borderId="2" xfId="42" applyFont="1" applyBorder="1" applyAlignment="1">
      <alignment horizontal="center" vertical="center"/>
    </xf>
    <xf numFmtId="0" fontId="10" fillId="0" borderId="2" xfId="42" applyFont="1" applyBorder="1"/>
    <xf numFmtId="0" fontId="10" fillId="0" borderId="20" xfId="42" applyFont="1" applyBorder="1" applyAlignment="1">
      <alignment horizontal="center" vertical="center"/>
    </xf>
    <xf numFmtId="173" fontId="12" fillId="0" borderId="0" xfId="42" applyNumberFormat="1" applyFont="1" applyAlignment="1">
      <alignment horizontal="center" vertical="center"/>
    </xf>
    <xf numFmtId="0" fontId="75" fillId="0" borderId="0" xfId="42" applyFont="1" applyAlignment="1">
      <alignment horizontal="center" vertical="center"/>
    </xf>
    <xf numFmtId="0" fontId="8" fillId="0" borderId="60" xfId="42" applyBorder="1" applyAlignment="1">
      <alignment horizontal="left" vertical="center"/>
    </xf>
    <xf numFmtId="0" fontId="8" fillId="0" borderId="61" xfId="42" applyBorder="1" applyAlignment="1">
      <alignment horizontal="left" vertical="center"/>
    </xf>
    <xf numFmtId="0" fontId="10" fillId="0" borderId="61" xfId="42" applyFont="1" applyBorder="1"/>
    <xf numFmtId="0" fontId="75" fillId="0" borderId="61" xfId="42" applyFont="1" applyBorder="1" applyAlignment="1">
      <alignment horizontal="left"/>
    </xf>
    <xf numFmtId="0" fontId="8" fillId="0" borderId="62" xfId="42" applyBorder="1" applyAlignment="1">
      <alignment horizontal="left" vertical="center"/>
    </xf>
    <xf numFmtId="0" fontId="29" fillId="0" borderId="0" xfId="12" applyFont="1"/>
    <xf numFmtId="0" fontId="26" fillId="3" borderId="0" xfId="12" applyFont="1" applyFill="1"/>
    <xf numFmtId="0" fontId="72" fillId="3" borderId="0" xfId="12" applyFont="1" applyFill="1"/>
    <xf numFmtId="0" fontId="15" fillId="3" borderId="0" xfId="12" applyFont="1" applyFill="1"/>
    <xf numFmtId="0" fontId="29" fillId="3" borderId="0" xfId="12" applyFont="1" applyFill="1"/>
    <xf numFmtId="0" fontId="26" fillId="3" borderId="60" xfId="12" applyFont="1" applyFill="1" applyBorder="1" applyAlignment="1">
      <alignment horizontal="center" vertical="center"/>
    </xf>
    <xf numFmtId="0" fontId="26" fillId="3" borderId="61" xfId="12" applyFont="1" applyFill="1" applyBorder="1" applyAlignment="1">
      <alignment horizontal="center" vertical="center"/>
    </xf>
    <xf numFmtId="0" fontId="26" fillId="3" borderId="61" xfId="12" applyFont="1" applyFill="1" applyBorder="1" applyAlignment="1">
      <alignment horizontal="left" vertical="center" wrapText="1"/>
    </xf>
    <xf numFmtId="0" fontId="26" fillId="3" borderId="61" xfId="12" applyFont="1" applyFill="1" applyBorder="1" applyAlignment="1">
      <alignment horizontal="center" vertical="center" wrapText="1"/>
    </xf>
    <xf numFmtId="0" fontId="26" fillId="3" borderId="62" xfId="12" applyFont="1" applyFill="1" applyBorder="1" applyAlignment="1">
      <alignment horizontal="left" vertical="center" wrapText="1"/>
    </xf>
    <xf numFmtId="49" fontId="26" fillId="4" borderId="47" xfId="12" applyNumberFormat="1" applyFont="1" applyFill="1" applyBorder="1" applyAlignment="1" applyProtection="1">
      <alignment horizontal="left" vertical="center" wrapText="1"/>
      <protection locked="0"/>
    </xf>
    <xf numFmtId="49" fontId="26" fillId="4" borderId="42" xfId="12" applyNumberFormat="1" applyFont="1" applyFill="1" applyBorder="1" applyAlignment="1" applyProtection="1">
      <alignment horizontal="right" vertical="center" wrapText="1"/>
      <protection locked="0"/>
    </xf>
    <xf numFmtId="0" fontId="26" fillId="4" borderId="63" xfId="12" applyFont="1" applyFill="1" applyBorder="1" applyAlignment="1" applyProtection="1">
      <alignment horizontal="center" vertical="center" wrapText="1"/>
      <protection locked="0"/>
    </xf>
    <xf numFmtId="0" fontId="26" fillId="0" borderId="0" xfId="12" applyFont="1" applyAlignment="1">
      <alignment horizontal="right"/>
    </xf>
    <xf numFmtId="0" fontId="76" fillId="0" borderId="0" xfId="12" applyFont="1" applyAlignment="1">
      <alignment horizontal="right" vertical="center" wrapText="1"/>
    </xf>
    <xf numFmtId="172" fontId="15" fillId="0" borderId="0" xfId="12" applyNumberFormat="1" applyFont="1" applyAlignment="1">
      <alignment horizontal="right"/>
    </xf>
    <xf numFmtId="0" fontId="26" fillId="0" borderId="2" xfId="12" applyFont="1" applyBorder="1" applyAlignment="1">
      <alignment horizontal="right" wrapText="1"/>
    </xf>
    <xf numFmtId="0" fontId="74" fillId="0" borderId="0" xfId="12" applyFont="1" applyAlignment="1">
      <alignment horizontal="center" vertical="center" wrapText="1"/>
    </xf>
    <xf numFmtId="0" fontId="92" fillId="0" borderId="0" xfId="0" applyFont="1"/>
    <xf numFmtId="0" fontId="93" fillId="0" borderId="0" xfId="0" applyFont="1" applyAlignment="1">
      <alignment horizontal="right"/>
    </xf>
    <xf numFmtId="14" fontId="93" fillId="0" borderId="0" xfId="0" applyNumberFormat="1" applyFont="1" applyAlignment="1">
      <alignment horizontal="left"/>
    </xf>
    <xf numFmtId="0" fontId="93" fillId="0" borderId="0" xfId="0" applyFont="1"/>
    <xf numFmtId="0" fontId="94" fillId="0" borderId="0" xfId="0" applyFont="1"/>
    <xf numFmtId="0" fontId="95" fillId="0" borderId="0" xfId="0" applyFont="1"/>
    <xf numFmtId="165" fontId="0" fillId="16" borderId="8" xfId="0" applyNumberFormat="1" applyFill="1" applyBorder="1" applyProtection="1">
      <protection locked="0"/>
    </xf>
    <xf numFmtId="1" fontId="0" fillId="16" borderId="8" xfId="0" applyNumberFormat="1" applyFill="1" applyBorder="1" applyProtection="1">
      <protection locked="0"/>
    </xf>
    <xf numFmtId="0" fontId="0" fillId="16" borderId="8" xfId="0" applyFill="1" applyBorder="1" applyProtection="1">
      <protection locked="0"/>
    </xf>
    <xf numFmtId="0" fontId="0" fillId="16" borderId="12" xfId="0" applyFill="1" applyBorder="1" applyProtection="1">
      <protection locked="0"/>
    </xf>
    <xf numFmtId="2" fontId="0" fillId="16" borderId="8" xfId="0" applyNumberFormat="1" applyFill="1" applyBorder="1" applyAlignment="1" applyProtection="1">
      <alignment horizontal="left"/>
      <protection locked="0"/>
    </xf>
    <xf numFmtId="2" fontId="0" fillId="0" borderId="0" xfId="0" applyNumberFormat="1"/>
    <xf numFmtId="0" fontId="0" fillId="0" borderId="0" xfId="0" applyAlignment="1">
      <alignment horizontal="center"/>
    </xf>
    <xf numFmtId="165" fontId="0" fillId="0" borderId="8" xfId="0" applyNumberFormat="1" applyBorder="1" applyProtection="1">
      <protection locked="0"/>
    </xf>
    <xf numFmtId="0" fontId="97" fillId="0" borderId="0" xfId="0" applyFont="1" applyAlignment="1">
      <alignment horizontal="center"/>
    </xf>
    <xf numFmtId="0" fontId="98" fillId="0" borderId="0" xfId="22" applyFont="1"/>
    <xf numFmtId="2" fontId="0" fillId="0" borderId="0" xfId="0" applyNumberFormat="1" applyAlignment="1">
      <alignment horizontal="center"/>
    </xf>
    <xf numFmtId="2" fontId="98" fillId="17" borderId="8" xfId="22" applyNumberFormat="1" applyFont="1" applyFill="1" applyBorder="1" applyProtection="1">
      <protection locked="0"/>
    </xf>
    <xf numFmtId="0" fontId="8" fillId="0" borderId="0" xfId="22"/>
    <xf numFmtId="1" fontId="0" fillId="0" borderId="8" xfId="0" applyNumberFormat="1" applyBorder="1"/>
    <xf numFmtId="0" fontId="100" fillId="0" borderId="0" xfId="22" applyFont="1"/>
    <xf numFmtId="0" fontId="101" fillId="0" borderId="0" xfId="22" applyFont="1"/>
    <xf numFmtId="0" fontId="102" fillId="0" borderId="0" xfId="22" applyFont="1"/>
    <xf numFmtId="1" fontId="8" fillId="2" borderId="8" xfId="22" applyNumberFormat="1" applyFill="1" applyBorder="1" applyProtection="1">
      <protection locked="0"/>
    </xf>
    <xf numFmtId="0" fontId="100" fillId="0" borderId="0" xfId="45" applyFont="1"/>
    <xf numFmtId="0" fontId="65" fillId="0" borderId="0" xfId="45"/>
    <xf numFmtId="0" fontId="101" fillId="0" borderId="0" xfId="45" applyFont="1"/>
    <xf numFmtId="0" fontId="98" fillId="0" borderId="0" xfId="45" applyFont="1"/>
    <xf numFmtId="0" fontId="8" fillId="0" borderId="0" xfId="45" applyFont="1"/>
    <xf numFmtId="0" fontId="71" fillId="17" borderId="8" xfId="45" applyFont="1" applyFill="1" applyBorder="1" applyProtection="1">
      <protection locked="0"/>
    </xf>
    <xf numFmtId="0" fontId="0" fillId="0" borderId="8" xfId="0" applyBorder="1"/>
    <xf numFmtId="0" fontId="0" fillId="0" borderId="0" xfId="0" applyAlignment="1">
      <alignment horizontal="left"/>
    </xf>
    <xf numFmtId="165" fontId="0" fillId="0" borderId="8" xfId="0" applyNumberFormat="1" applyBorder="1"/>
    <xf numFmtId="1" fontId="93" fillId="0" borderId="8" xfId="0" applyNumberFormat="1" applyFont="1" applyBorder="1"/>
    <xf numFmtId="0" fontId="91" fillId="0" borderId="0" xfId="0" applyFont="1"/>
    <xf numFmtId="165" fontId="93" fillId="0" borderId="8" xfId="0" applyNumberFormat="1" applyFont="1" applyBorder="1"/>
    <xf numFmtId="0" fontId="75" fillId="0" borderId="0" xfId="22" applyFont="1" applyAlignment="1">
      <alignment horizontal="right"/>
    </xf>
    <xf numFmtId="0" fontId="75" fillId="0" borderId="0" xfId="22" applyFont="1"/>
    <xf numFmtId="0" fontId="104" fillId="0" borderId="0" xfId="22" applyFont="1"/>
    <xf numFmtId="0" fontId="107" fillId="0" borderId="0" xfId="0" applyFont="1"/>
    <xf numFmtId="0" fontId="98" fillId="0" borderId="8" xfId="22" applyFont="1" applyBorder="1"/>
    <xf numFmtId="0" fontId="0" fillId="0" borderId="0" xfId="0" applyAlignment="1">
      <alignment horizontal="right"/>
    </xf>
    <xf numFmtId="1" fontId="98" fillId="0" borderId="8" xfId="22" applyNumberFormat="1" applyFont="1" applyBorder="1"/>
    <xf numFmtId="1" fontId="101" fillId="0" borderId="8" xfId="22" applyNumberFormat="1" applyFont="1" applyBorder="1"/>
    <xf numFmtId="2" fontId="98" fillId="0" borderId="8" xfId="22" applyNumberFormat="1" applyFont="1" applyBorder="1"/>
    <xf numFmtId="165" fontId="98" fillId="0" borderId="8" xfId="22" applyNumberFormat="1" applyFont="1" applyBorder="1"/>
    <xf numFmtId="0" fontId="101" fillId="0" borderId="0" xfId="22" applyFont="1" applyAlignment="1">
      <alignment horizontal="right"/>
    </xf>
    <xf numFmtId="0" fontId="98" fillId="17" borderId="8" xfId="22" applyFont="1" applyFill="1" applyBorder="1" applyProtection="1">
      <protection locked="0"/>
    </xf>
    <xf numFmtId="0" fontId="97" fillId="0" borderId="0" xfId="0" applyFont="1"/>
    <xf numFmtId="1" fontId="0" fillId="0" borderId="0" xfId="0" applyNumberFormat="1" applyProtection="1">
      <protection hidden="1"/>
    </xf>
    <xf numFmtId="1" fontId="0" fillId="0" borderId="0" xfId="0" applyNumberFormat="1"/>
    <xf numFmtId="2" fontId="0" fillId="0" borderId="8" xfId="0" applyNumberFormat="1" applyBorder="1"/>
    <xf numFmtId="0" fontId="98" fillId="17" borderId="8" xfId="22" applyFont="1" applyFill="1" applyBorder="1" applyAlignment="1" applyProtection="1">
      <alignment horizontal="center"/>
      <protection locked="0"/>
    </xf>
    <xf numFmtId="0" fontId="108" fillId="0" borderId="0" xfId="0" applyFont="1"/>
    <xf numFmtId="0" fontId="109" fillId="0" borderId="0" xfId="0" applyFont="1" applyAlignment="1">
      <alignment horizontal="center"/>
    </xf>
    <xf numFmtId="2" fontId="0" fillId="0" borderId="8" xfId="0" applyNumberFormat="1" applyBorder="1" applyAlignment="1">
      <alignment horizontal="center"/>
    </xf>
    <xf numFmtId="2" fontId="93" fillId="0" borderId="8" xfId="0" applyNumberFormat="1" applyFont="1" applyBorder="1"/>
    <xf numFmtId="0" fontId="110" fillId="0" borderId="0" xfId="0" applyFont="1"/>
    <xf numFmtId="165" fontId="0" fillId="0" borderId="0" xfId="0" applyNumberFormat="1"/>
    <xf numFmtId="2" fontId="93" fillId="0" borderId="0" xfId="0" applyNumberFormat="1" applyFont="1"/>
    <xf numFmtId="0" fontId="91" fillId="0" borderId="0" xfId="0" applyFont="1" applyAlignment="1">
      <alignment horizontal="left"/>
    </xf>
    <xf numFmtId="0" fontId="8" fillId="16" borderId="14" xfId="0" applyFont="1" applyFill="1" applyBorder="1" applyProtection="1">
      <protection locked="0"/>
    </xf>
    <xf numFmtId="0" fontId="121" fillId="20" borderId="18" xfId="0" applyFont="1" applyFill="1" applyBorder="1" applyAlignment="1">
      <alignment horizontal="center" vertical="center" wrapText="1"/>
    </xf>
    <xf numFmtId="0" fontId="121" fillId="20" borderId="2" xfId="0" applyFont="1" applyFill="1" applyBorder="1" applyAlignment="1">
      <alignment horizontal="center" vertical="center" wrapText="1"/>
    </xf>
    <xf numFmtId="0" fontId="89" fillId="0" borderId="0" xfId="0" applyFont="1"/>
    <xf numFmtId="0" fontId="114" fillId="0" borderId="0" xfId="296" applyFont="1" applyAlignment="1">
      <alignment horizontal="left" vertical="top"/>
    </xf>
    <xf numFmtId="0" fontId="89" fillId="0" borderId="8" xfId="0" applyFont="1" applyBorder="1" applyAlignment="1">
      <alignment horizontal="center" vertical="center"/>
    </xf>
    <xf numFmtId="0" fontId="89" fillId="0" borderId="8" xfId="0" applyFont="1" applyBorder="1"/>
    <xf numFmtId="0" fontId="82" fillId="0" borderId="8" xfId="0" applyFont="1" applyBorder="1" applyAlignment="1">
      <alignment horizontal="center" vertical="center"/>
    </xf>
    <xf numFmtId="0" fontId="117" fillId="20" borderId="18" xfId="0" applyFont="1" applyFill="1" applyBorder="1" applyAlignment="1">
      <alignment horizontal="center" vertical="center" wrapText="1"/>
    </xf>
    <xf numFmtId="0" fontId="123" fillId="20" borderId="8" xfId="0" applyFont="1" applyFill="1" applyBorder="1" applyAlignment="1">
      <alignment vertical="center" wrapText="1"/>
    </xf>
    <xf numFmtId="0" fontId="89" fillId="0" borderId="8" xfId="0" applyFont="1" applyBorder="1" applyAlignment="1">
      <alignment horizontal="center"/>
    </xf>
    <xf numFmtId="0" fontId="118" fillId="20" borderId="74" xfId="0" applyFont="1" applyFill="1" applyBorder="1" applyAlignment="1">
      <alignment horizontal="center" vertical="center" wrapText="1"/>
    </xf>
    <xf numFmtId="0" fontId="115" fillId="20" borderId="74" xfId="0" applyFont="1" applyFill="1" applyBorder="1" applyAlignment="1">
      <alignment horizontal="center" vertical="center" wrapText="1"/>
    </xf>
    <xf numFmtId="0" fontId="89" fillId="0" borderId="6" xfId="0" applyFont="1" applyBorder="1"/>
    <xf numFmtId="0" fontId="89" fillId="0" borderId="77" xfId="0" applyFont="1" applyBorder="1" applyAlignment="1">
      <alignment horizontal="center" vertical="center"/>
    </xf>
    <xf numFmtId="0" fontId="89" fillId="0" borderId="65" xfId="0" applyFont="1" applyBorder="1"/>
    <xf numFmtId="0" fontId="90" fillId="20" borderId="65" xfId="0" applyFont="1" applyFill="1" applyBorder="1" applyAlignment="1">
      <alignment horizontal="center" vertical="center" wrapText="1"/>
    </xf>
    <xf numFmtId="0" fontId="121" fillId="20" borderId="78" xfId="0" applyFont="1" applyFill="1" applyBorder="1" applyAlignment="1">
      <alignment horizontal="center" vertical="center" wrapText="1"/>
    </xf>
    <xf numFmtId="0" fontId="121" fillId="20" borderId="53" xfId="0" applyFont="1" applyFill="1" applyBorder="1" applyAlignment="1">
      <alignment horizontal="center" vertical="center" wrapText="1"/>
    </xf>
    <xf numFmtId="0" fontId="121" fillId="20" borderId="74" xfId="0" applyFont="1" applyFill="1" applyBorder="1" applyAlignment="1">
      <alignment horizontal="center" vertical="center" wrapText="1"/>
    </xf>
    <xf numFmtId="0" fontId="89" fillId="0" borderId="2" xfId="0" applyFont="1" applyBorder="1"/>
    <xf numFmtId="0" fontId="89" fillId="0" borderId="18" xfId="0" applyFont="1" applyBorder="1"/>
    <xf numFmtId="0" fontId="118" fillId="20" borderId="78" xfId="0" applyFont="1" applyFill="1" applyBorder="1" applyAlignment="1">
      <alignment horizontal="center" vertical="center" wrapText="1"/>
    </xf>
    <xf numFmtId="0" fontId="115" fillId="20" borderId="53" xfId="0" applyFont="1" applyFill="1" applyBorder="1" applyAlignment="1">
      <alignment vertical="center" wrapText="1"/>
    </xf>
    <xf numFmtId="0" fontId="117" fillId="20" borderId="53" xfId="0" applyFont="1" applyFill="1" applyBorder="1" applyAlignment="1">
      <alignment horizontal="center" vertical="center" wrapText="1"/>
    </xf>
    <xf numFmtId="0" fontId="89" fillId="0" borderId="65" xfId="0" applyFont="1" applyBorder="1" applyAlignment="1">
      <alignment horizontal="center"/>
    </xf>
    <xf numFmtId="0" fontId="89" fillId="0" borderId="77" xfId="0" applyFont="1" applyBorder="1"/>
    <xf numFmtId="0" fontId="82" fillId="0" borderId="65" xfId="0" applyFont="1" applyBorder="1" applyAlignment="1">
      <alignment horizontal="center" vertical="center"/>
    </xf>
    <xf numFmtId="0" fontId="121" fillId="20" borderId="20" xfId="0" applyFont="1" applyFill="1" applyBorder="1" applyAlignment="1">
      <alignment horizontal="center" vertical="center" wrapText="1"/>
    </xf>
    <xf numFmtId="0" fontId="89" fillId="0" borderId="4" xfId="0" applyFont="1" applyBorder="1" applyAlignment="1">
      <alignment horizontal="center" vertical="center"/>
    </xf>
    <xf numFmtId="0" fontId="89" fillId="0" borderId="65" xfId="0" applyFont="1" applyBorder="1" applyAlignment="1">
      <alignment horizontal="center" vertical="center"/>
    </xf>
    <xf numFmtId="0" fontId="115" fillId="20" borderId="82" xfId="0" applyFont="1" applyFill="1" applyBorder="1" applyAlignment="1">
      <alignment vertical="center" wrapText="1"/>
    </xf>
    <xf numFmtId="0" fontId="115" fillId="20" borderId="83" xfId="0" applyFont="1" applyFill="1" applyBorder="1" applyAlignment="1">
      <alignment vertical="center" wrapText="1"/>
    </xf>
    <xf numFmtId="0" fontId="115" fillId="20" borderId="84" xfId="0" applyFont="1" applyFill="1" applyBorder="1" applyAlignment="1">
      <alignment vertical="center" wrapText="1"/>
    </xf>
    <xf numFmtId="0" fontId="89" fillId="0" borderId="8" xfId="0" applyFont="1" applyBorder="1" applyProtection="1">
      <protection locked="0"/>
    </xf>
    <xf numFmtId="0" fontId="89" fillId="0" borderId="65" xfId="0" applyFont="1" applyBorder="1" applyProtection="1">
      <protection locked="0"/>
    </xf>
    <xf numFmtId="0" fontId="115" fillId="20" borderId="18" xfId="0" applyFont="1" applyFill="1" applyBorder="1" applyAlignment="1" applyProtection="1">
      <alignment horizontal="center" vertical="center" wrapText="1"/>
      <protection locked="0"/>
    </xf>
    <xf numFmtId="0" fontId="115" fillId="20" borderId="53" xfId="0" applyFont="1" applyFill="1" applyBorder="1" applyAlignment="1" applyProtection="1">
      <alignment horizontal="center" vertical="center" wrapText="1"/>
      <protection locked="0"/>
    </xf>
    <xf numFmtId="0" fontId="90" fillId="20" borderId="8" xfId="0" applyFont="1" applyFill="1" applyBorder="1" applyAlignment="1">
      <alignment horizontal="center" vertical="center" wrapText="1"/>
    </xf>
    <xf numFmtId="0" fontId="118" fillId="20" borderId="65" xfId="0" applyFont="1" applyFill="1" applyBorder="1" applyAlignment="1">
      <alignment horizontal="left" vertical="center"/>
    </xf>
    <xf numFmtId="0" fontId="90" fillId="20" borderId="65" xfId="0" applyFont="1" applyFill="1" applyBorder="1" applyAlignment="1" applyProtection="1">
      <alignment vertical="center" wrapText="1"/>
      <protection locked="0"/>
    </xf>
    <xf numFmtId="0" fontId="118" fillId="20" borderId="8" xfId="0" applyFont="1" applyFill="1" applyBorder="1" applyAlignment="1" applyProtection="1">
      <alignment vertical="center"/>
      <protection locked="0"/>
    </xf>
    <xf numFmtId="0" fontId="118" fillId="20" borderId="65" xfId="0" applyFont="1" applyFill="1" applyBorder="1" applyAlignment="1" applyProtection="1">
      <alignment vertical="center"/>
      <protection locked="0"/>
    </xf>
    <xf numFmtId="0" fontId="89" fillId="0" borderId="8" xfId="0" applyFont="1" applyBorder="1" applyAlignment="1">
      <alignment horizontal="left" vertical="center"/>
    </xf>
    <xf numFmtId="0" fontId="89" fillId="0" borderId="14" xfId="0" applyFont="1" applyBorder="1"/>
    <xf numFmtId="0" fontId="89" fillId="0" borderId="8" xfId="0" applyFont="1" applyBorder="1" applyAlignment="1">
      <alignment vertical="center"/>
    </xf>
    <xf numFmtId="0" fontId="89" fillId="0" borderId="12" xfId="0" applyFont="1" applyBorder="1" applyAlignment="1">
      <alignment vertical="center"/>
    </xf>
    <xf numFmtId="0" fontId="89" fillId="0" borderId="77" xfId="0" applyFont="1" applyBorder="1" applyAlignment="1">
      <alignment vertical="center"/>
    </xf>
    <xf numFmtId="0" fontId="90" fillId="20" borderId="18" xfId="0" applyFont="1" applyFill="1" applyBorder="1" applyAlignment="1">
      <alignment vertical="center" wrapText="1"/>
    </xf>
    <xf numFmtId="0" fontId="8" fillId="0" borderId="0" xfId="0" applyFont="1" applyAlignment="1">
      <alignment vertical="top"/>
    </xf>
    <xf numFmtId="0" fontId="37" fillId="0" borderId="0" xfId="0" applyFont="1" applyAlignment="1">
      <alignment vertical="top"/>
    </xf>
    <xf numFmtId="0" fontId="37" fillId="0" borderId="0" xfId="0" applyFont="1"/>
    <xf numFmtId="0" fontId="8" fillId="0" borderId="0" xfId="0" applyFont="1"/>
    <xf numFmtId="0" fontId="89" fillId="0" borderId="87" xfId="0" applyFont="1" applyBorder="1"/>
    <xf numFmtId="0" fontId="89" fillId="0" borderId="8" xfId="0" applyFont="1" applyBorder="1" applyAlignment="1" applyProtection="1">
      <alignment vertical="center"/>
      <protection locked="0"/>
    </xf>
    <xf numFmtId="0" fontId="89" fillId="0" borderId="8" xfId="0" applyFont="1" applyBorder="1" applyAlignment="1" applyProtection="1">
      <alignment horizontal="center" vertical="center"/>
      <protection locked="0"/>
    </xf>
    <xf numFmtId="0" fontId="114" fillId="0" borderId="6" xfId="296" applyFont="1" applyBorder="1" applyAlignment="1">
      <alignment horizontal="left" vertical="top"/>
    </xf>
    <xf numFmtId="0" fontId="82" fillId="0" borderId="8" xfId="296" applyFont="1" applyBorder="1" applyAlignment="1">
      <alignment horizontal="center" vertical="center" wrapText="1"/>
    </xf>
    <xf numFmtId="1" fontId="82" fillId="0" borderId="8" xfId="296" applyNumberFormat="1" applyFont="1" applyBorder="1" applyAlignment="1">
      <alignment horizontal="center" vertical="center" wrapText="1"/>
    </xf>
    <xf numFmtId="0" fontId="82" fillId="0" borderId="8" xfId="296" applyFont="1" applyBorder="1" applyAlignment="1">
      <alignment horizontal="left" vertical="center" wrapText="1"/>
    </xf>
    <xf numFmtId="0" fontId="89" fillId="0" borderId="8" xfId="296" applyFont="1" applyBorder="1" applyAlignment="1">
      <alignment horizontal="left" vertical="center" wrapText="1"/>
    </xf>
    <xf numFmtId="0" fontId="89" fillId="0" borderId="8" xfId="296" applyFont="1" applyBorder="1" applyAlignment="1">
      <alignment vertical="top" wrapText="1"/>
    </xf>
    <xf numFmtId="1" fontId="89" fillId="0" borderId="8" xfId="296" applyNumberFormat="1" applyFont="1" applyBorder="1" applyAlignment="1">
      <alignment vertical="center" wrapText="1"/>
    </xf>
    <xf numFmtId="2" fontId="8" fillId="0" borderId="0" xfId="0" applyNumberFormat="1" applyFont="1"/>
    <xf numFmtId="0" fontId="8" fillId="0" borderId="0" xfId="0" applyFont="1" applyAlignment="1">
      <alignment horizontal="left" vertical="center"/>
    </xf>
    <xf numFmtId="1" fontId="0" fillId="16" borderId="0" xfId="0" applyNumberFormat="1" applyFill="1" applyAlignment="1">
      <alignment horizontal="center" vertical="center"/>
    </xf>
    <xf numFmtId="0" fontId="82" fillId="18" borderId="8" xfId="296" applyFont="1" applyFill="1" applyBorder="1" applyAlignment="1" applyProtection="1">
      <alignment vertical="center" wrapText="1"/>
      <protection locked="0"/>
    </xf>
    <xf numFmtId="0" fontId="114" fillId="0" borderId="0" xfId="296" applyFont="1" applyAlignment="1" applyProtection="1">
      <alignment horizontal="center" vertical="top" wrapText="1"/>
      <protection locked="0"/>
    </xf>
    <xf numFmtId="0" fontId="114" fillId="0" borderId="0" xfId="296" applyFont="1" applyAlignment="1" applyProtection="1">
      <alignment vertical="center" wrapText="1"/>
      <protection locked="0"/>
    </xf>
    <xf numFmtId="0" fontId="114" fillId="0" borderId="0" xfId="296" applyFont="1" applyAlignment="1">
      <alignment vertical="top"/>
    </xf>
    <xf numFmtId="0" fontId="89" fillId="0" borderId="8" xfId="296" applyFont="1" applyBorder="1" applyAlignment="1">
      <alignment horizontal="left" vertical="top" wrapText="1"/>
    </xf>
    <xf numFmtId="0" fontId="114" fillId="0" borderId="8" xfId="296" applyFont="1" applyBorder="1" applyAlignment="1">
      <alignment horizontal="left" vertical="top" wrapText="1"/>
    </xf>
    <xf numFmtId="0" fontId="82" fillId="0" borderId="8" xfId="296" applyFont="1" applyBorder="1" applyAlignment="1">
      <alignment horizontal="center" vertical="center" wrapText="1"/>
    </xf>
    <xf numFmtId="1" fontId="114" fillId="0" borderId="8" xfId="296" applyNumberFormat="1" applyFont="1" applyBorder="1" applyAlignment="1">
      <alignment horizontal="center" vertical="center" wrapText="1"/>
    </xf>
    <xf numFmtId="0" fontId="114" fillId="0" borderId="8" xfId="296" applyFont="1" applyBorder="1" applyAlignment="1">
      <alignment horizontal="center" vertical="center" wrapText="1"/>
    </xf>
    <xf numFmtId="0" fontId="114" fillId="0" borderId="8" xfId="296" applyFont="1" applyBorder="1" applyAlignment="1" applyProtection="1">
      <alignment horizontal="left" wrapText="1"/>
      <protection locked="0"/>
    </xf>
    <xf numFmtId="0" fontId="89" fillId="0" borderId="8" xfId="296" applyFont="1" applyBorder="1" applyAlignment="1" applyProtection="1">
      <alignment horizontal="center" vertical="center" wrapText="1"/>
      <protection locked="0"/>
    </xf>
    <xf numFmtId="0" fontId="89" fillId="0" borderId="8" xfId="296" applyFont="1" applyBorder="1" applyAlignment="1">
      <alignment horizontal="center" vertical="center" wrapText="1"/>
    </xf>
    <xf numFmtId="1" fontId="89" fillId="0" borderId="8" xfId="296" applyNumberFormat="1" applyFont="1" applyBorder="1" applyAlignment="1">
      <alignment horizontal="center" vertical="center" wrapText="1"/>
    </xf>
    <xf numFmtId="0" fontId="114" fillId="0" borderId="8" xfId="296" applyFont="1" applyBorder="1" applyAlignment="1" applyProtection="1">
      <alignment horizontal="left" vertical="center" wrapText="1"/>
      <protection locked="0"/>
    </xf>
    <xf numFmtId="0" fontId="89" fillId="0" borderId="8" xfId="296" applyFont="1" applyBorder="1" applyAlignment="1" applyProtection="1">
      <alignment horizontal="left" vertical="top" wrapText="1"/>
      <protection locked="0"/>
    </xf>
    <xf numFmtId="0" fontId="81" fillId="13" borderId="8" xfId="296" applyFont="1" applyFill="1" applyBorder="1" applyAlignment="1">
      <alignment horizontal="left" vertical="top" wrapText="1"/>
    </xf>
    <xf numFmtId="0" fontId="82" fillId="0" borderId="8" xfId="296" applyFont="1" applyBorder="1" applyAlignment="1">
      <alignment horizontal="left" vertical="top" wrapText="1"/>
    </xf>
    <xf numFmtId="0" fontId="114" fillId="0" borderId="8" xfId="296" applyFont="1" applyBorder="1" applyAlignment="1">
      <alignment horizontal="left" wrapText="1"/>
    </xf>
    <xf numFmtId="0" fontId="133" fillId="0" borderId="8" xfId="296" applyFont="1" applyBorder="1" applyAlignment="1" applyProtection="1">
      <alignment horizontal="left" vertical="top" wrapText="1"/>
      <protection locked="0"/>
    </xf>
    <xf numFmtId="0" fontId="89" fillId="0" borderId="8" xfId="296" applyFont="1" applyBorder="1" applyAlignment="1">
      <alignment horizontal="left" vertical="top" wrapText="1" indent="1"/>
    </xf>
    <xf numFmtId="0" fontId="114" fillId="0" borderId="8" xfId="296" applyFont="1" applyBorder="1" applyAlignment="1">
      <alignment horizontal="left" vertical="top" wrapText="1" indent="1"/>
    </xf>
    <xf numFmtId="0" fontId="81" fillId="13" borderId="8" xfId="296" applyFont="1" applyFill="1" applyBorder="1" applyAlignment="1">
      <alignment horizontal="left" vertical="center" wrapText="1"/>
    </xf>
    <xf numFmtId="1" fontId="82" fillId="0" borderId="8" xfId="296" applyNumberFormat="1" applyFont="1" applyBorder="1" applyAlignment="1" applyProtection="1">
      <alignment horizontal="center" vertical="center" wrapText="1"/>
      <protection locked="0"/>
    </xf>
    <xf numFmtId="0" fontId="82" fillId="0" borderId="8" xfId="296" applyFont="1" applyBorder="1" applyAlignment="1" applyProtection="1">
      <alignment horizontal="center" vertical="center" wrapText="1"/>
      <protection locked="0"/>
    </xf>
    <xf numFmtId="0" fontId="118" fillId="0" borderId="8" xfId="296" applyFont="1" applyBorder="1" applyAlignment="1">
      <alignment horizontal="center" vertical="center" wrapText="1"/>
    </xf>
    <xf numFmtId="2" fontId="82" fillId="0" borderId="8" xfId="296" applyNumberFormat="1" applyFont="1" applyBorder="1" applyAlignment="1">
      <alignment horizontal="center" vertical="center" wrapText="1"/>
    </xf>
    <xf numFmtId="0" fontId="88" fillId="0" borderId="8" xfId="296" applyFont="1" applyBorder="1" applyAlignment="1">
      <alignment horizontal="left" wrapText="1"/>
    </xf>
    <xf numFmtId="0" fontId="89" fillId="13" borderId="8" xfId="296" applyFont="1" applyFill="1" applyBorder="1" applyAlignment="1">
      <alignment horizontal="left" vertical="center" wrapText="1"/>
    </xf>
    <xf numFmtId="0" fontId="114" fillId="13" borderId="8" xfId="296" applyFont="1" applyFill="1" applyBorder="1" applyAlignment="1">
      <alignment horizontal="left" vertical="center" wrapText="1"/>
    </xf>
    <xf numFmtId="0" fontId="89" fillId="0" borderId="8" xfId="296" applyFont="1" applyBorder="1" applyAlignment="1">
      <alignment vertical="center" wrapText="1"/>
    </xf>
    <xf numFmtId="0" fontId="114" fillId="0" borderId="8" xfId="296" applyFont="1" applyBorder="1" applyAlignment="1">
      <alignment vertical="center" wrapText="1"/>
    </xf>
    <xf numFmtId="0" fontId="77" fillId="0" borderId="8" xfId="296" applyFont="1" applyBorder="1" applyAlignment="1">
      <alignment horizontal="left" vertical="top" wrapText="1"/>
    </xf>
    <xf numFmtId="0" fontId="114" fillId="0" borderId="8" xfId="296" applyFont="1" applyBorder="1" applyAlignment="1" applyProtection="1">
      <alignment horizontal="center" vertical="center" wrapText="1"/>
      <protection locked="0"/>
    </xf>
    <xf numFmtId="0" fontId="114" fillId="0" borderId="8" xfId="296" applyFont="1" applyBorder="1" applyAlignment="1">
      <alignment horizontal="center" wrapText="1"/>
    </xf>
    <xf numFmtId="165" fontId="82" fillId="0" borderId="8" xfId="296" applyNumberFormat="1" applyFont="1" applyBorder="1" applyAlignment="1">
      <alignment horizontal="center" vertical="center" wrapText="1"/>
    </xf>
    <xf numFmtId="1" fontId="82" fillId="0" borderId="8" xfId="296" applyNumberFormat="1" applyFont="1" applyBorder="1" applyAlignment="1">
      <alignment horizontal="center" vertical="center" wrapText="1"/>
    </xf>
    <xf numFmtId="0" fontId="114" fillId="0" borderId="8" xfId="296" applyFont="1" applyBorder="1" applyAlignment="1">
      <alignment horizontal="left" vertical="center" wrapText="1"/>
    </xf>
    <xf numFmtId="0" fontId="77" fillId="0" borderId="8" xfId="296" applyFont="1" applyBorder="1" applyAlignment="1">
      <alignment horizontal="center" vertical="center" wrapText="1"/>
    </xf>
    <xf numFmtId="0" fontId="82" fillId="0" borderId="8" xfId="296" applyFont="1" applyBorder="1" applyAlignment="1">
      <alignment horizontal="center" vertical="top" wrapText="1"/>
    </xf>
    <xf numFmtId="0" fontId="82" fillId="0" borderId="8" xfId="296" applyFont="1" applyBorder="1" applyAlignment="1">
      <alignment horizontal="left" vertical="center" wrapText="1"/>
    </xf>
    <xf numFmtId="0" fontId="82" fillId="0" borderId="8" xfId="296" applyFont="1" applyBorder="1" applyAlignment="1" applyProtection="1">
      <alignment horizontal="center" vertical="top" wrapText="1"/>
      <protection locked="0"/>
    </xf>
    <xf numFmtId="0" fontId="80" fillId="15" borderId="8" xfId="296" applyFont="1" applyFill="1" applyBorder="1" applyAlignment="1">
      <alignment horizontal="left" vertical="top" wrapText="1"/>
    </xf>
    <xf numFmtId="2" fontId="114" fillId="0" borderId="8" xfId="296" applyNumberFormat="1" applyFont="1" applyBorder="1" applyAlignment="1">
      <alignment horizontal="center" vertical="center" wrapText="1"/>
    </xf>
    <xf numFmtId="0" fontId="89" fillId="13" borderId="8" xfId="296" applyFont="1" applyFill="1" applyBorder="1" applyAlignment="1">
      <alignment vertical="center" wrapText="1"/>
    </xf>
    <xf numFmtId="0" fontId="114" fillId="13" borderId="8" xfId="296" applyFont="1" applyFill="1" applyBorder="1" applyAlignment="1">
      <alignment vertical="center" wrapText="1"/>
    </xf>
    <xf numFmtId="0" fontId="80" fillId="0" borderId="14" xfId="296" applyFont="1" applyBorder="1" applyAlignment="1">
      <alignment horizontal="center" vertical="top" wrapText="1"/>
    </xf>
    <xf numFmtId="0" fontId="80" fillId="0" borderId="15" xfId="296" applyFont="1" applyBorder="1" applyAlignment="1">
      <alignment horizontal="center" vertical="top" wrapText="1"/>
    </xf>
    <xf numFmtId="0" fontId="80" fillId="0" borderId="12" xfId="296" applyFont="1" applyBorder="1" applyAlignment="1">
      <alignment horizontal="center" vertical="top" wrapText="1"/>
    </xf>
    <xf numFmtId="0" fontId="80" fillId="15" borderId="77" xfId="296" applyFont="1" applyFill="1" applyBorder="1" applyAlignment="1">
      <alignment horizontal="left" vertical="top" wrapText="1"/>
    </xf>
    <xf numFmtId="0" fontId="80" fillId="0" borderId="8" xfId="296" applyFont="1" applyBorder="1" applyAlignment="1">
      <alignment horizontal="center" vertical="top" wrapText="1"/>
    </xf>
    <xf numFmtId="0" fontId="114" fillId="0" borderId="14" xfId="296" applyFont="1" applyBorder="1" applyAlignment="1">
      <alignment vertical="center" wrapText="1"/>
    </xf>
    <xf numFmtId="0" fontId="114" fillId="0" borderId="15" xfId="296" applyFont="1" applyBorder="1" applyAlignment="1">
      <alignment vertical="center" wrapText="1"/>
    </xf>
    <xf numFmtId="0" fontId="114" fillId="0" borderId="12" xfId="296" applyFont="1" applyBorder="1" applyAlignment="1">
      <alignment vertical="center" wrapText="1"/>
    </xf>
    <xf numFmtId="0" fontId="77" fillId="0" borderId="14" xfId="296" applyFont="1" applyBorder="1" applyAlignment="1">
      <alignment vertical="center" wrapText="1"/>
    </xf>
    <xf numFmtId="0" fontId="77" fillId="0" borderId="15" xfId="296" applyFont="1" applyBorder="1" applyAlignment="1">
      <alignment vertical="center" wrapText="1"/>
    </xf>
    <xf numFmtId="0" fontId="77" fillId="0" borderId="12" xfId="296" applyFont="1" applyBorder="1" applyAlignment="1">
      <alignment vertical="center" wrapText="1"/>
    </xf>
    <xf numFmtId="0" fontId="114" fillId="0" borderId="8" xfId="296" applyFont="1" applyBorder="1" applyAlignment="1" applyProtection="1">
      <alignment horizontal="left" vertical="top" wrapText="1"/>
      <protection locked="0"/>
    </xf>
    <xf numFmtId="0" fontId="114" fillId="14" borderId="8" xfId="296" applyFont="1" applyFill="1" applyBorder="1" applyAlignment="1">
      <alignment horizontal="left" vertical="top" wrapText="1"/>
    </xf>
    <xf numFmtId="0" fontId="80" fillId="13" borderId="8" xfId="296" applyFont="1" applyFill="1" applyBorder="1" applyAlignment="1">
      <alignment horizontal="center" vertical="top" wrapText="1"/>
    </xf>
    <xf numFmtId="0" fontId="114" fillId="0" borderId="0" xfId="296" applyFont="1" applyAlignment="1" applyProtection="1">
      <alignment horizontal="center" vertical="center" wrapText="1"/>
      <protection locked="0"/>
    </xf>
    <xf numFmtId="0" fontId="114" fillId="11" borderId="8" xfId="296" applyFont="1" applyFill="1" applyBorder="1" applyAlignment="1" applyProtection="1">
      <alignment horizontal="center" vertical="center" wrapText="1"/>
      <protection locked="0"/>
    </xf>
    <xf numFmtId="0" fontId="82" fillId="0" borderId="65" xfId="296" applyFont="1" applyBorder="1" applyAlignment="1" applyProtection="1">
      <alignment horizontal="center" vertical="center" wrapText="1"/>
      <protection locked="0"/>
    </xf>
    <xf numFmtId="0" fontId="37" fillId="0" borderId="0" xfId="0" applyFont="1" applyAlignment="1">
      <alignment horizontal="left" vertical="top"/>
    </xf>
    <xf numFmtId="0" fontId="131" fillId="0" borderId="0" xfId="0" applyFont="1" applyAlignment="1">
      <alignment horizontal="center"/>
    </xf>
    <xf numFmtId="0" fontId="37" fillId="0" borderId="0" xfId="0" applyFont="1" applyAlignment="1">
      <alignment horizontal="left" vertical="top" wrapText="1"/>
    </xf>
    <xf numFmtId="0" fontId="77" fillId="0" borderId="0" xfId="0" applyFont="1" applyAlignment="1">
      <alignment horizontal="center"/>
    </xf>
    <xf numFmtId="0" fontId="89" fillId="0" borderId="30" xfId="0" applyFont="1" applyBorder="1" applyAlignment="1" applyProtection="1">
      <alignment horizontal="center"/>
      <protection locked="0"/>
    </xf>
    <xf numFmtId="0" fontId="89" fillId="0" borderId="31" xfId="0" applyFont="1" applyBorder="1" applyAlignment="1" applyProtection="1">
      <alignment horizontal="center"/>
      <protection locked="0"/>
    </xf>
    <xf numFmtId="0" fontId="89" fillId="0" borderId="29" xfId="0" applyFont="1" applyBorder="1" applyAlignment="1" applyProtection="1">
      <alignment horizontal="center"/>
      <protection locked="0"/>
    </xf>
    <xf numFmtId="0" fontId="115" fillId="20" borderId="54" xfId="0" applyFont="1" applyFill="1" applyBorder="1" applyAlignment="1">
      <alignment horizontal="center" vertical="center" wrapText="1"/>
    </xf>
    <xf numFmtId="0" fontId="115" fillId="20" borderId="20" xfId="0" applyFont="1" applyFill="1" applyBorder="1" applyAlignment="1">
      <alignment horizontal="center" vertical="center" wrapText="1"/>
    </xf>
    <xf numFmtId="0" fontId="115" fillId="20" borderId="53" xfId="0" applyFont="1" applyFill="1" applyBorder="1" applyAlignment="1">
      <alignment horizontal="center" vertical="center" wrapText="1"/>
    </xf>
    <xf numFmtId="0" fontId="115" fillId="20" borderId="61" xfId="0" applyFont="1" applyFill="1" applyBorder="1" applyAlignment="1" applyProtection="1">
      <alignment horizontal="center" vertical="center" wrapText="1"/>
      <protection locked="0"/>
    </xf>
    <xf numFmtId="0" fontId="115" fillId="20" borderId="60" xfId="0" applyFont="1" applyFill="1" applyBorder="1" applyAlignment="1" applyProtection="1">
      <alignment horizontal="center" vertical="center" wrapText="1"/>
      <protection locked="0"/>
    </xf>
    <xf numFmtId="0" fontId="115" fillId="20" borderId="0" xfId="0" applyFont="1" applyFill="1" applyAlignment="1" applyProtection="1">
      <alignment horizontal="center" vertical="center" wrapText="1"/>
      <protection locked="0"/>
    </xf>
    <xf numFmtId="0" fontId="115" fillId="20" borderId="1" xfId="0" applyFont="1" applyFill="1" applyBorder="1" applyAlignment="1" applyProtection="1">
      <alignment horizontal="center" vertical="center" wrapText="1"/>
      <protection locked="0"/>
    </xf>
    <xf numFmtId="0" fontId="115" fillId="20" borderId="2" xfId="0" applyFont="1" applyFill="1" applyBorder="1" applyAlignment="1" applyProtection="1">
      <alignment horizontal="center" vertical="center" wrapText="1"/>
      <protection locked="0"/>
    </xf>
    <xf numFmtId="0" fontId="115" fillId="20" borderId="18" xfId="0" applyFont="1" applyFill="1" applyBorder="1" applyAlignment="1" applyProtection="1">
      <alignment horizontal="center" vertical="center" wrapText="1"/>
      <protection locked="0"/>
    </xf>
    <xf numFmtId="0" fontId="121" fillId="20" borderId="56" xfId="0" applyFont="1" applyFill="1" applyBorder="1" applyAlignment="1">
      <alignment horizontal="center" vertical="center" wrapText="1"/>
    </xf>
    <xf numFmtId="0" fontId="121" fillId="20" borderId="20" xfId="0" applyFont="1" applyFill="1" applyBorder="1" applyAlignment="1">
      <alignment horizontal="center" vertical="center" wrapText="1"/>
    </xf>
    <xf numFmtId="0" fontId="121" fillId="20" borderId="55" xfId="0" applyFont="1" applyFill="1" applyBorder="1" applyAlignment="1">
      <alignment horizontal="center" vertical="center" wrapText="1"/>
    </xf>
    <xf numFmtId="0" fontId="90" fillId="22" borderId="76" xfId="0" applyFont="1" applyFill="1" applyBorder="1" applyAlignment="1">
      <alignment horizontal="center" vertical="center" textRotation="90" wrapText="1"/>
    </xf>
    <xf numFmtId="0" fontId="90" fillId="22" borderId="75" xfId="0" applyFont="1" applyFill="1" applyBorder="1" applyAlignment="1">
      <alignment horizontal="center" vertical="center" textRotation="90" wrapText="1"/>
    </xf>
    <xf numFmtId="0" fontId="122" fillId="21" borderId="16" xfId="0" applyFont="1" applyFill="1" applyBorder="1" applyAlignment="1">
      <alignment horizontal="center" vertical="center" wrapText="1"/>
    </xf>
    <xf numFmtId="0" fontId="122" fillId="21" borderId="2" xfId="0" applyFont="1" applyFill="1" applyBorder="1" applyAlignment="1">
      <alignment horizontal="center" vertical="center" wrapText="1"/>
    </xf>
    <xf numFmtId="0" fontId="122" fillId="21" borderId="18" xfId="0" applyFont="1" applyFill="1" applyBorder="1" applyAlignment="1">
      <alignment horizontal="center" vertical="center" wrapText="1"/>
    </xf>
    <xf numFmtId="0" fontId="81" fillId="22" borderId="56" xfId="0" applyFont="1" applyFill="1" applyBorder="1" applyAlignment="1">
      <alignment horizontal="center"/>
    </xf>
    <xf numFmtId="0" fontId="81" fillId="22" borderId="20" xfId="0" applyFont="1" applyFill="1" applyBorder="1" applyAlignment="1">
      <alignment horizontal="center"/>
    </xf>
    <xf numFmtId="0" fontId="81" fillId="22" borderId="53" xfId="0" applyFont="1" applyFill="1" applyBorder="1" applyAlignment="1">
      <alignment horizontal="center"/>
    </xf>
    <xf numFmtId="0" fontId="77" fillId="0" borderId="62" xfId="0" applyFont="1" applyBorder="1" applyAlignment="1">
      <alignment horizontal="center" vertical="top" wrapText="1"/>
    </xf>
    <xf numFmtId="0" fontId="77" fillId="0" borderId="61" xfId="0" applyFont="1" applyBorder="1" applyAlignment="1">
      <alignment horizontal="center" vertical="top" wrapText="1"/>
    </xf>
    <xf numFmtId="0" fontId="77" fillId="0" borderId="60" xfId="0" applyFont="1" applyBorder="1" applyAlignment="1">
      <alignment horizontal="center" vertical="top" wrapText="1"/>
    </xf>
    <xf numFmtId="0" fontId="77" fillId="0" borderId="17" xfId="0" applyFont="1" applyBorder="1" applyAlignment="1">
      <alignment horizontal="center" vertical="top" wrapText="1"/>
    </xf>
    <xf numFmtId="0" fontId="77" fillId="0" borderId="0" xfId="0" applyFont="1" applyAlignment="1">
      <alignment horizontal="center" vertical="top" wrapText="1"/>
    </xf>
    <xf numFmtId="0" fontId="77" fillId="0" borderId="1" xfId="0" applyFont="1" applyBorder="1" applyAlignment="1">
      <alignment horizontal="center" vertical="top" wrapText="1"/>
    </xf>
    <xf numFmtId="0" fontId="77" fillId="0" borderId="16" xfId="0" applyFont="1" applyBorder="1" applyAlignment="1">
      <alignment horizontal="center" vertical="top" wrapText="1"/>
    </xf>
    <xf numFmtId="0" fontId="77" fillId="0" borderId="2" xfId="0" applyFont="1" applyBorder="1" applyAlignment="1">
      <alignment horizontal="center" vertical="top" wrapText="1"/>
    </xf>
    <xf numFmtId="0" fontId="77" fillId="0" borderId="18" xfId="0" applyFont="1" applyBorder="1" applyAlignment="1">
      <alignment horizontal="center" vertical="top" wrapText="1"/>
    </xf>
    <xf numFmtId="0" fontId="124" fillId="0" borderId="62" xfId="0" applyFont="1" applyBorder="1" applyAlignment="1">
      <alignment horizontal="left" vertical="top" wrapText="1"/>
    </xf>
    <xf numFmtId="0" fontId="124" fillId="0" borderId="60" xfId="0" applyFont="1" applyBorder="1" applyAlignment="1">
      <alignment horizontal="left" vertical="top"/>
    </xf>
    <xf numFmtId="0" fontId="124" fillId="0" borderId="17" xfId="0" applyFont="1" applyBorder="1" applyAlignment="1">
      <alignment horizontal="left" vertical="top"/>
    </xf>
    <xf numFmtId="0" fontId="124" fillId="0" borderId="1" xfId="0" applyFont="1" applyBorder="1" applyAlignment="1">
      <alignment horizontal="left" vertical="top"/>
    </xf>
    <xf numFmtId="0" fontId="124" fillId="0" borderId="16" xfId="0" applyFont="1" applyBorder="1" applyAlignment="1">
      <alignment horizontal="left" vertical="top"/>
    </xf>
    <xf numFmtId="0" fontId="124" fillId="0" borderId="18" xfId="0" applyFont="1" applyBorder="1" applyAlignment="1">
      <alignment horizontal="left" vertical="top"/>
    </xf>
    <xf numFmtId="0" fontId="124" fillId="0" borderId="61" xfId="0" applyFont="1" applyBorder="1" applyAlignment="1">
      <alignment horizontal="left" vertical="top"/>
    </xf>
    <xf numFmtId="0" fontId="124" fillId="0" borderId="0" xfId="0" applyFont="1" applyAlignment="1">
      <alignment horizontal="left" vertical="top"/>
    </xf>
    <xf numFmtId="0" fontId="124" fillId="0" borderId="2" xfId="0" applyFont="1" applyBorder="1" applyAlignment="1">
      <alignment horizontal="left" vertical="top"/>
    </xf>
    <xf numFmtId="0" fontId="113" fillId="19" borderId="79" xfId="0" applyFont="1" applyFill="1" applyBorder="1" applyAlignment="1">
      <alignment vertical="center" wrapText="1"/>
    </xf>
    <xf numFmtId="0" fontId="113" fillId="19" borderId="80" xfId="0" applyFont="1" applyFill="1" applyBorder="1" applyAlignment="1">
      <alignment vertical="center" wrapText="1"/>
    </xf>
    <xf numFmtId="0" fontId="113" fillId="19" borderId="81" xfId="0" applyFont="1" applyFill="1" applyBorder="1" applyAlignment="1">
      <alignment vertical="center" wrapText="1"/>
    </xf>
    <xf numFmtId="0" fontId="90" fillId="20" borderId="56" xfId="0" applyFont="1" applyFill="1" applyBorder="1" applyAlignment="1">
      <alignment horizontal="center" vertical="center" wrapText="1"/>
    </xf>
    <xf numFmtId="0" fontId="90" fillId="20" borderId="20" xfId="0" applyFont="1" applyFill="1" applyBorder="1" applyAlignment="1">
      <alignment horizontal="center" vertical="center" wrapText="1"/>
    </xf>
    <xf numFmtId="0" fontId="90" fillId="20" borderId="53" xfId="0" applyFont="1" applyFill="1" applyBorder="1" applyAlignment="1">
      <alignment horizontal="center" vertical="center" wrapText="1"/>
    </xf>
    <xf numFmtId="0" fontId="113" fillId="19" borderId="56" xfId="0" applyFont="1" applyFill="1" applyBorder="1" applyAlignment="1">
      <alignment horizontal="left" vertical="center" wrapText="1"/>
    </xf>
    <xf numFmtId="0" fontId="113" fillId="19" borderId="20" xfId="0" applyFont="1" applyFill="1" applyBorder="1" applyAlignment="1">
      <alignment horizontal="left" vertical="center" wrapText="1"/>
    </xf>
    <xf numFmtId="0" fontId="113" fillId="19" borderId="53" xfId="0" applyFont="1" applyFill="1" applyBorder="1" applyAlignment="1">
      <alignment horizontal="left" vertical="center" wrapText="1"/>
    </xf>
    <xf numFmtId="0" fontId="118" fillId="19" borderId="76" xfId="0" applyFont="1" applyFill="1" applyBorder="1" applyAlignment="1">
      <alignment horizontal="center" vertical="center" textRotation="90" wrapText="1"/>
    </xf>
    <xf numFmtId="0" fontId="118" fillId="19" borderId="75" xfId="0" applyFont="1" applyFill="1" applyBorder="1" applyAlignment="1">
      <alignment horizontal="center" vertical="center" textRotation="90" wrapText="1"/>
    </xf>
    <xf numFmtId="0" fontId="118" fillId="19" borderId="74" xfId="0" applyFont="1" applyFill="1" applyBorder="1" applyAlignment="1">
      <alignment horizontal="center" vertical="center" textRotation="90" wrapText="1"/>
    </xf>
    <xf numFmtId="0" fontId="118" fillId="19" borderId="62" xfId="0" applyFont="1" applyFill="1" applyBorder="1" applyAlignment="1">
      <alignment horizontal="center" vertical="center" textRotation="90" wrapText="1"/>
    </xf>
    <xf numFmtId="0" fontId="118" fillId="19" borderId="17" xfId="0" applyFont="1" applyFill="1" applyBorder="1" applyAlignment="1">
      <alignment horizontal="center" vertical="center" textRotation="90" wrapText="1"/>
    </xf>
    <xf numFmtId="0" fontId="118" fillId="19" borderId="16" xfId="0" applyFont="1" applyFill="1" applyBorder="1" applyAlignment="1">
      <alignment horizontal="center" vertical="center" textRotation="90" wrapText="1"/>
    </xf>
    <xf numFmtId="0" fontId="82" fillId="19" borderId="16" xfId="0" applyFont="1" applyFill="1" applyBorder="1" applyAlignment="1">
      <alignment vertical="center" wrapText="1"/>
    </xf>
    <xf numFmtId="0" fontId="82" fillId="19" borderId="18" xfId="0" applyFont="1" applyFill="1" applyBorder="1" applyAlignment="1">
      <alignment vertical="center" wrapText="1"/>
    </xf>
    <xf numFmtId="0" fontId="89" fillId="0" borderId="85" xfId="0" applyFont="1" applyBorder="1" applyAlignment="1">
      <alignment horizontal="left" vertical="top"/>
    </xf>
    <xf numFmtId="0" fontId="89" fillId="0" borderId="86" xfId="0" applyFont="1" applyBorder="1" applyAlignment="1">
      <alignment horizontal="left" vertical="top"/>
    </xf>
    <xf numFmtId="0" fontId="89" fillId="0" borderId="8" xfId="0" applyFont="1" applyBorder="1" applyAlignment="1">
      <alignment horizontal="center"/>
    </xf>
    <xf numFmtId="0" fontId="89" fillId="0" borderId="8" xfId="0" applyFont="1" applyBorder="1" applyAlignment="1" applyProtection="1">
      <alignment horizontal="center"/>
      <protection locked="0"/>
    </xf>
    <xf numFmtId="0" fontId="115" fillId="20" borderId="62" xfId="0" applyFont="1" applyFill="1" applyBorder="1" applyAlignment="1" applyProtection="1">
      <alignment horizontal="center" vertical="center" wrapText="1"/>
      <protection locked="0"/>
    </xf>
    <xf numFmtId="0" fontId="115" fillId="20" borderId="17" xfId="0" applyFont="1" applyFill="1" applyBorder="1" applyAlignment="1" applyProtection="1">
      <alignment horizontal="center" vertical="center" wrapText="1"/>
      <protection locked="0"/>
    </xf>
    <xf numFmtId="0" fontId="115" fillId="20" borderId="16" xfId="0" applyFont="1" applyFill="1" applyBorder="1" applyAlignment="1" applyProtection="1">
      <alignment horizontal="center" vertical="center" wrapText="1"/>
      <protection locked="0"/>
    </xf>
    <xf numFmtId="0" fontId="114" fillId="20" borderId="77" xfId="0" applyFont="1" applyFill="1" applyBorder="1" applyAlignment="1">
      <alignment horizontal="left" vertical="top" wrapText="1"/>
    </xf>
    <xf numFmtId="0" fontId="118" fillId="20" borderId="77" xfId="0" applyFont="1" applyFill="1" applyBorder="1" applyAlignment="1">
      <alignment horizontal="left" vertical="top" wrapText="1"/>
    </xf>
    <xf numFmtId="0" fontId="89" fillId="0" borderId="65" xfId="0" applyFont="1" applyBorder="1" applyAlignment="1" applyProtection="1">
      <alignment horizontal="center"/>
      <protection locked="0"/>
    </xf>
    <xf numFmtId="0" fontId="89" fillId="0" borderId="14" xfId="0" applyFont="1" applyBorder="1" applyAlignment="1" applyProtection="1">
      <alignment horizontal="center"/>
      <protection locked="0"/>
    </xf>
    <xf numFmtId="0" fontId="89" fillId="0" borderId="15" xfId="0" applyFont="1" applyBorder="1" applyAlignment="1" applyProtection="1">
      <alignment horizontal="center"/>
      <protection locked="0"/>
    </xf>
    <xf numFmtId="0" fontId="89" fillId="0" borderId="12" xfId="0" applyFont="1" applyBorder="1" applyAlignment="1" applyProtection="1">
      <alignment horizontal="center"/>
      <protection locked="0"/>
    </xf>
    <xf numFmtId="0" fontId="90" fillId="19" borderId="76" xfId="0" applyFont="1" applyFill="1" applyBorder="1" applyAlignment="1">
      <alignment vertical="center" textRotation="90" wrapText="1"/>
    </xf>
    <xf numFmtId="0" fontId="90" fillId="19" borderId="75" xfId="0" applyFont="1" applyFill="1" applyBorder="1" applyAlignment="1">
      <alignment vertical="center" textRotation="90" wrapText="1"/>
    </xf>
    <xf numFmtId="0" fontId="90" fillId="19" borderId="74" xfId="0" applyFont="1" applyFill="1" applyBorder="1" applyAlignment="1">
      <alignment vertical="center" textRotation="90" wrapText="1"/>
    </xf>
    <xf numFmtId="0" fontId="90" fillId="19" borderId="76" xfId="0" applyFont="1" applyFill="1" applyBorder="1" applyAlignment="1">
      <alignment horizontal="center" vertical="center" textRotation="90" wrapText="1"/>
    </xf>
    <xf numFmtId="0" fontId="90" fillId="19" borderId="75" xfId="0" applyFont="1" applyFill="1" applyBorder="1" applyAlignment="1">
      <alignment horizontal="center" vertical="center" textRotation="90" wrapText="1"/>
    </xf>
    <xf numFmtId="0" fontId="90" fillId="19" borderId="74" xfId="0" applyFont="1" applyFill="1" applyBorder="1" applyAlignment="1">
      <alignment horizontal="center" vertical="center" textRotation="90" wrapText="1"/>
    </xf>
    <xf numFmtId="0" fontId="113" fillId="19" borderId="56" xfId="0" applyFont="1" applyFill="1" applyBorder="1" applyAlignment="1">
      <alignment vertical="center" wrapText="1"/>
    </xf>
    <xf numFmtId="0" fontId="113" fillId="19" borderId="20" xfId="0" applyFont="1" applyFill="1" applyBorder="1" applyAlignment="1">
      <alignment vertical="center" wrapText="1"/>
    </xf>
    <xf numFmtId="0" fontId="113" fillId="19" borderId="53" xfId="0" applyFont="1" applyFill="1" applyBorder="1" applyAlignment="1">
      <alignment vertical="center" wrapText="1"/>
    </xf>
    <xf numFmtId="0" fontId="115" fillId="19" borderId="62" xfId="0" applyFont="1" applyFill="1" applyBorder="1" applyAlignment="1">
      <alignment vertical="center" wrapText="1"/>
    </xf>
    <xf numFmtId="0" fontId="115" fillId="19" borderId="60" xfId="0" applyFont="1" applyFill="1" applyBorder="1" applyAlignment="1">
      <alignment vertical="center" wrapText="1"/>
    </xf>
    <xf numFmtId="0" fontId="90" fillId="19" borderId="17" xfId="0" applyFont="1" applyFill="1" applyBorder="1" applyAlignment="1">
      <alignment vertical="center" wrapText="1"/>
    </xf>
    <xf numFmtId="0" fontId="90" fillId="19" borderId="1" xfId="0" applyFont="1" applyFill="1" applyBorder="1" applyAlignment="1">
      <alignment vertical="center" wrapText="1"/>
    </xf>
    <xf numFmtId="0" fontId="77" fillId="0" borderId="4" xfId="0" applyFont="1" applyBorder="1" applyAlignment="1">
      <alignment horizontal="center"/>
    </xf>
    <xf numFmtId="0" fontId="89" fillId="0" borderId="8" xfId="0" applyFont="1" applyBorder="1" applyAlignment="1">
      <alignment horizontal="center" vertical="center"/>
    </xf>
    <xf numFmtId="0" fontId="77" fillId="0" borderId="88" xfId="296" applyFont="1" applyBorder="1" applyAlignment="1">
      <alignment horizontal="left" wrapText="1"/>
    </xf>
    <xf numFmtId="0" fontId="77" fillId="0" borderId="89" xfId="296" applyFont="1" applyBorder="1" applyAlignment="1">
      <alignment horizontal="left" wrapText="1"/>
    </xf>
    <xf numFmtId="0" fontId="89" fillId="13" borderId="72" xfId="296" applyFont="1" applyFill="1" applyBorder="1" applyAlignment="1">
      <alignment horizontal="left" vertical="top" wrapText="1"/>
    </xf>
    <xf numFmtId="0" fontId="114" fillId="13" borderId="70" xfId="296" applyFont="1" applyFill="1" applyBorder="1" applyAlignment="1">
      <alignment horizontal="left" vertical="top" wrapText="1"/>
    </xf>
    <xf numFmtId="0" fontId="89" fillId="0" borderId="71" xfId="296" applyFont="1" applyBorder="1" applyAlignment="1">
      <alignment horizontal="left" vertical="top" wrapText="1"/>
    </xf>
    <xf numFmtId="0" fontId="114" fillId="0" borderId="70" xfId="296" applyFont="1" applyBorder="1" applyAlignment="1">
      <alignment horizontal="left" vertical="top" wrapText="1"/>
    </xf>
    <xf numFmtId="0" fontId="114" fillId="0" borderId="69" xfId="296" applyFont="1" applyBorder="1" applyAlignment="1">
      <alignment horizontal="left" vertical="top" wrapText="1"/>
    </xf>
    <xf numFmtId="0" fontId="89" fillId="0" borderId="65" xfId="0" applyFont="1" applyBorder="1" applyAlignment="1">
      <alignment horizontal="center"/>
    </xf>
    <xf numFmtId="0" fontId="89" fillId="0" borderId="14" xfId="0" applyFont="1" applyBorder="1" applyAlignment="1">
      <alignment horizontal="center"/>
    </xf>
    <xf numFmtId="0" fontId="89" fillId="0" borderId="15" xfId="0" applyFont="1" applyBorder="1" applyAlignment="1">
      <alignment horizontal="center"/>
    </xf>
    <xf numFmtId="0" fontId="89" fillId="0" borderId="12" xfId="0" applyFont="1" applyBorder="1" applyAlignment="1">
      <alignment horizontal="center"/>
    </xf>
    <xf numFmtId="0" fontId="82" fillId="0" borderId="8" xfId="0" applyFont="1" applyBorder="1" applyAlignment="1">
      <alignment horizontal="left" vertical="center"/>
    </xf>
    <xf numFmtId="0" fontId="89" fillId="0" borderId="65" xfId="0" applyFont="1" applyBorder="1" applyAlignment="1" applyProtection="1">
      <alignment horizontal="center" vertical="center"/>
      <protection locked="0"/>
    </xf>
    <xf numFmtId="0" fontId="89" fillId="0" borderId="85" xfId="0" applyFont="1" applyBorder="1" applyAlignment="1" applyProtection="1">
      <alignment horizontal="center" vertical="center"/>
      <protection locked="0"/>
    </xf>
    <xf numFmtId="0" fontId="89" fillId="0" borderId="22" xfId="0" applyFont="1" applyBorder="1" applyAlignment="1" applyProtection="1">
      <alignment horizontal="center" vertical="center"/>
      <protection locked="0"/>
    </xf>
    <xf numFmtId="0" fontId="89" fillId="0" borderId="86" xfId="0" applyFont="1" applyBorder="1" applyAlignment="1" applyProtection="1">
      <alignment horizontal="center" vertical="center"/>
      <protection locked="0"/>
    </xf>
    <xf numFmtId="0" fontId="124" fillId="0" borderId="10" xfId="0" applyFont="1" applyBorder="1" applyAlignment="1">
      <alignment horizontal="center"/>
    </xf>
    <xf numFmtId="0" fontId="124" fillId="0" borderId="11" xfId="0" applyFont="1" applyBorder="1" applyAlignment="1">
      <alignment horizontal="center"/>
    </xf>
    <xf numFmtId="0" fontId="113" fillId="19" borderId="56" xfId="0" applyFont="1" applyFill="1" applyBorder="1" applyAlignment="1">
      <alignment horizontal="left" vertical="top" wrapText="1"/>
    </xf>
    <xf numFmtId="0" fontId="113" fillId="19" borderId="20" xfId="0" applyFont="1" applyFill="1" applyBorder="1" applyAlignment="1">
      <alignment horizontal="left" vertical="top" wrapText="1"/>
    </xf>
    <xf numFmtId="0" fontId="113" fillId="19" borderId="53" xfId="0" applyFont="1" applyFill="1" applyBorder="1" applyAlignment="1">
      <alignment horizontal="left" vertical="top" wrapText="1"/>
    </xf>
    <xf numFmtId="0" fontId="77" fillId="0" borderId="65" xfId="0" applyFont="1" applyBorder="1" applyAlignment="1">
      <alignment horizontal="center" vertical="center"/>
    </xf>
    <xf numFmtId="0" fontId="77" fillId="0" borderId="65" xfId="0" applyFont="1" applyBorder="1" applyAlignment="1">
      <alignment horizontal="left" vertical="center"/>
    </xf>
    <xf numFmtId="0" fontId="77" fillId="0" borderId="65" xfId="0" applyFont="1" applyBorder="1" applyAlignment="1" applyProtection="1">
      <alignment horizontal="center" vertical="top"/>
      <protection locked="0"/>
    </xf>
    <xf numFmtId="0" fontId="82" fillId="0" borderId="30" xfId="0" applyFont="1" applyBorder="1" applyAlignment="1" applyProtection="1">
      <alignment horizontal="center" vertical="center"/>
      <protection locked="0"/>
    </xf>
    <xf numFmtId="0" fontId="82" fillId="0" borderId="29" xfId="0" applyFont="1" applyBorder="1" applyAlignment="1" applyProtection="1">
      <alignment horizontal="center" vertical="center"/>
      <protection locked="0"/>
    </xf>
    <xf numFmtId="0" fontId="82" fillId="0" borderId="31" xfId="0" applyFont="1" applyBorder="1" applyAlignment="1" applyProtection="1">
      <alignment horizontal="center" vertical="center"/>
      <protection locked="0"/>
    </xf>
    <xf numFmtId="0" fontId="84" fillId="0" borderId="14" xfId="0" applyFont="1" applyBorder="1" applyAlignment="1">
      <alignment horizontal="right" vertical="center"/>
    </xf>
    <xf numFmtId="0" fontId="84" fillId="0" borderId="12" xfId="0" applyFont="1" applyBorder="1" applyAlignment="1">
      <alignment horizontal="right" vertical="center"/>
    </xf>
    <xf numFmtId="0" fontId="84" fillId="0" borderId="14" xfId="0" applyFont="1" applyBorder="1" applyAlignment="1">
      <alignment horizontal="center" vertical="center"/>
    </xf>
    <xf numFmtId="0" fontId="84" fillId="0" borderId="12" xfId="0" applyFont="1" applyBorder="1" applyAlignment="1">
      <alignment horizontal="center" vertical="center"/>
    </xf>
    <xf numFmtId="0" fontId="124" fillId="0" borderId="14" xfId="0" applyFont="1" applyBorder="1" applyAlignment="1">
      <alignment horizontal="center" vertical="center"/>
    </xf>
    <xf numFmtId="0" fontId="124" fillId="0" borderId="12" xfId="0" applyFont="1" applyBorder="1" applyAlignment="1">
      <alignment horizontal="center" vertical="center"/>
    </xf>
    <xf numFmtId="0" fontId="124" fillId="0" borderId="8" xfId="0" applyFont="1" applyBorder="1" applyAlignment="1">
      <alignment horizontal="center" vertical="center"/>
    </xf>
    <xf numFmtId="0" fontId="124" fillId="0" borderId="14" xfId="0" applyFont="1" applyBorder="1" applyAlignment="1">
      <alignment horizontal="center"/>
    </xf>
    <xf numFmtId="0" fontId="124" fillId="0" borderId="12" xfId="0" applyFont="1" applyBorder="1" applyAlignment="1">
      <alignment horizontal="center"/>
    </xf>
    <xf numFmtId="0" fontId="124" fillId="0" borderId="8" xfId="0" applyFont="1" applyBorder="1" applyAlignment="1">
      <alignment horizontal="right" vertical="center"/>
    </xf>
    <xf numFmtId="0" fontId="89" fillId="0" borderId="87" xfId="0" applyFont="1" applyBorder="1" applyAlignment="1">
      <alignment horizontal="center"/>
    </xf>
    <xf numFmtId="0" fontId="124" fillId="0" borderId="73" xfId="0" applyFont="1" applyBorder="1" applyAlignment="1">
      <alignment horizontal="center"/>
    </xf>
    <xf numFmtId="0" fontId="89" fillId="0" borderId="8" xfId="0" applyFont="1" applyBorder="1" applyAlignment="1">
      <alignment horizontal="center" vertical="top"/>
    </xf>
    <xf numFmtId="0" fontId="89" fillId="0" borderId="10" xfId="0" applyFont="1" applyBorder="1" applyAlignment="1">
      <alignment horizontal="center"/>
    </xf>
    <xf numFmtId="0" fontId="89" fillId="0" borderId="11" xfId="0" applyFont="1" applyBorder="1" applyAlignment="1">
      <alignment horizontal="center"/>
    </xf>
    <xf numFmtId="0" fontId="89" fillId="0" borderId="6" xfId="0" applyFont="1" applyBorder="1" applyAlignment="1">
      <alignment horizontal="center"/>
    </xf>
    <xf numFmtId="0" fontId="89" fillId="0" borderId="7" xfId="0" applyFont="1" applyBorder="1" applyAlignment="1">
      <alignment horizontal="center"/>
    </xf>
    <xf numFmtId="0" fontId="124" fillId="0" borderId="30" xfId="0" applyFont="1" applyBorder="1" applyAlignment="1">
      <alignment horizontal="center"/>
    </xf>
    <xf numFmtId="0" fontId="124" fillId="0" borderId="31" xfId="0" applyFont="1" applyBorder="1" applyAlignment="1">
      <alignment horizontal="center"/>
    </xf>
    <xf numFmtId="0" fontId="84" fillId="0" borderId="77" xfId="0" applyFont="1" applyBorder="1" applyAlignment="1">
      <alignment horizontal="right" vertical="center"/>
    </xf>
    <xf numFmtId="0" fontId="124" fillId="0" borderId="77" xfId="0" applyFont="1" applyBorder="1" applyAlignment="1">
      <alignment horizontal="right" vertical="center"/>
    </xf>
    <xf numFmtId="0" fontId="89" fillId="0" borderId="65" xfId="0" applyFont="1" applyBorder="1" applyAlignment="1">
      <alignment horizontal="left" vertical="center"/>
    </xf>
    <xf numFmtId="0" fontId="82" fillId="0" borderId="8" xfId="0" applyFont="1" applyBorder="1" applyAlignment="1">
      <alignment horizontal="left" vertical="top"/>
    </xf>
    <xf numFmtId="0" fontId="82" fillId="0" borderId="77" xfId="0" applyFont="1" applyBorder="1" applyAlignment="1">
      <alignment horizontal="left" vertical="center"/>
    </xf>
    <xf numFmtId="0" fontId="118" fillId="20" borderId="8" xfId="0" applyFont="1" applyFill="1" applyBorder="1" applyAlignment="1">
      <alignment horizontal="left" vertical="center" wrapText="1"/>
    </xf>
    <xf numFmtId="0" fontId="89" fillId="0" borderId="85" xfId="0" applyFont="1" applyBorder="1" applyAlignment="1">
      <alignment horizontal="center"/>
    </xf>
    <xf numFmtId="0" fontId="89" fillId="0" borderId="22" xfId="0" applyFont="1" applyBorder="1" applyAlignment="1">
      <alignment horizontal="center"/>
    </xf>
    <xf numFmtId="0" fontId="89" fillId="0" borderId="86" xfId="0" applyFont="1" applyBorder="1" applyAlignment="1">
      <alignment horizontal="center"/>
    </xf>
    <xf numFmtId="0" fontId="89" fillId="13" borderId="71" xfId="296" applyFont="1" applyFill="1" applyBorder="1" applyAlignment="1">
      <alignment horizontal="left" vertical="top" wrapText="1"/>
    </xf>
    <xf numFmtId="0" fontId="77" fillId="0" borderId="71" xfId="296" applyFont="1" applyBorder="1" applyAlignment="1">
      <alignment horizontal="left" wrapText="1"/>
    </xf>
    <xf numFmtId="0" fontId="77" fillId="0" borderId="69" xfId="296" applyFont="1" applyBorder="1" applyAlignment="1">
      <alignment horizontal="left" wrapText="1"/>
    </xf>
    <xf numFmtId="0" fontId="89" fillId="0" borderId="14" xfId="0" applyFont="1" applyBorder="1" applyAlignment="1">
      <alignment horizontal="center" vertical="top"/>
    </xf>
    <xf numFmtId="0" fontId="89" fillId="0" borderId="15" xfId="0" applyFont="1" applyBorder="1" applyAlignment="1">
      <alignment horizontal="center" vertical="top"/>
    </xf>
    <xf numFmtId="0" fontId="89" fillId="0" borderId="12" xfId="0" applyFont="1" applyBorder="1" applyAlignment="1">
      <alignment horizontal="center" vertical="top"/>
    </xf>
    <xf numFmtId="0" fontId="89" fillId="0" borderId="87" xfId="0" applyFont="1" applyBorder="1" applyAlignment="1" applyProtection="1">
      <alignment horizontal="center"/>
      <protection locked="0"/>
    </xf>
    <xf numFmtId="0" fontId="127" fillId="19" borderId="56" xfId="0" applyFont="1" applyFill="1" applyBorder="1" applyAlignment="1">
      <alignment horizontal="left" vertical="top" wrapText="1"/>
    </xf>
    <xf numFmtId="0" fontId="127" fillId="19" borderId="20" xfId="0" applyFont="1" applyFill="1" applyBorder="1" applyAlignment="1">
      <alignment horizontal="left" vertical="top" wrapText="1"/>
    </xf>
    <xf numFmtId="0" fontId="127" fillId="19" borderId="53" xfId="0" applyFont="1" applyFill="1" applyBorder="1" applyAlignment="1">
      <alignment horizontal="left" vertical="top" wrapText="1"/>
    </xf>
    <xf numFmtId="0" fontId="89" fillId="0" borderId="8" xfId="0" applyFont="1" applyBorder="1" applyAlignment="1" applyProtection="1">
      <alignment horizontal="center" vertical="center"/>
      <protection locked="0"/>
    </xf>
    <xf numFmtId="0" fontId="89" fillId="0" borderId="85" xfId="0" applyFont="1" applyBorder="1" applyAlignment="1">
      <alignment horizontal="center" vertical="center"/>
    </xf>
    <xf numFmtId="0" fontId="89" fillId="0" borderId="86" xfId="0" applyFont="1" applyBorder="1" applyAlignment="1">
      <alignment horizontal="center" vertical="center"/>
    </xf>
    <xf numFmtId="0" fontId="89" fillId="0" borderId="65" xfId="0" applyFont="1" applyBorder="1" applyAlignment="1">
      <alignment horizontal="center" vertical="center"/>
    </xf>
    <xf numFmtId="0" fontId="89" fillId="0" borderId="30" xfId="0" applyFont="1" applyBorder="1" applyAlignment="1" applyProtection="1">
      <alignment horizontal="center" vertical="center"/>
      <protection locked="0"/>
    </xf>
    <xf numFmtId="0" fontId="89" fillId="0" borderId="31" xfId="0" applyFont="1" applyBorder="1" applyAlignment="1" applyProtection="1">
      <alignment horizontal="center" vertical="center"/>
      <protection locked="0"/>
    </xf>
    <xf numFmtId="0" fontId="89" fillId="0" borderId="77" xfId="0" applyFont="1" applyBorder="1" applyAlignment="1" applyProtection="1">
      <alignment horizontal="center" vertical="center"/>
      <protection locked="0"/>
    </xf>
    <xf numFmtId="0" fontId="128" fillId="0" borderId="10" xfId="297" applyFont="1" applyBorder="1" applyAlignment="1">
      <alignment horizontal="center"/>
    </xf>
    <xf numFmtId="0" fontId="128" fillId="0" borderId="9" xfId="297" applyFont="1" applyBorder="1" applyAlignment="1">
      <alignment horizontal="center"/>
    </xf>
    <xf numFmtId="0" fontId="128" fillId="0" borderId="11" xfId="297" applyFont="1" applyBorder="1" applyAlignment="1">
      <alignment horizontal="center"/>
    </xf>
    <xf numFmtId="0" fontId="89" fillId="0" borderId="30" xfId="0" applyFont="1" applyBorder="1" applyAlignment="1">
      <alignment horizontal="center" vertical="center"/>
    </xf>
    <xf numFmtId="0" fontId="89" fillId="0" borderId="29" xfId="0" applyFont="1" applyBorder="1" applyAlignment="1">
      <alignment horizontal="center" vertical="center"/>
    </xf>
    <xf numFmtId="0" fontId="89" fillId="0" borderId="31" xfId="0" applyFont="1" applyBorder="1" applyAlignment="1">
      <alignment horizontal="center" vertical="center"/>
    </xf>
    <xf numFmtId="0" fontId="89" fillId="0" borderId="29" xfId="0" applyFont="1" applyBorder="1" applyAlignment="1" applyProtection="1">
      <alignment horizontal="center" vertical="center"/>
      <protection locked="0"/>
    </xf>
    <xf numFmtId="0" fontId="26" fillId="3" borderId="0" xfId="42" applyFont="1" applyFill="1" applyAlignment="1">
      <alignment horizontal="left" wrapText="1"/>
    </xf>
    <xf numFmtId="0" fontId="26" fillId="3" borderId="7" xfId="42" applyFont="1" applyFill="1" applyBorder="1" applyAlignment="1">
      <alignment horizontal="left" wrapText="1"/>
    </xf>
    <xf numFmtId="0" fontId="57" fillId="2" borderId="6" xfId="42" applyFont="1" applyFill="1" applyBorder="1" applyAlignment="1">
      <alignment horizontal="left"/>
    </xf>
    <xf numFmtId="0" fontId="57" fillId="2" borderId="0" xfId="42" applyFont="1" applyFill="1" applyAlignment="1">
      <alignment horizontal="left"/>
    </xf>
    <xf numFmtId="0" fontId="8" fillId="0" borderId="0" xfId="42"/>
    <xf numFmtId="0" fontId="8" fillId="0" borderId="7" xfId="42" applyBorder="1"/>
    <xf numFmtId="0" fontId="73" fillId="3" borderId="6" xfId="42" applyFont="1" applyFill="1" applyBorder="1" applyAlignment="1">
      <alignment vertical="center"/>
    </xf>
    <xf numFmtId="0" fontId="8" fillId="0" borderId="6" xfId="42" applyBorder="1" applyAlignment="1">
      <alignment vertical="center"/>
    </xf>
    <xf numFmtId="0" fontId="26" fillId="3" borderId="0" xfId="42" applyFont="1" applyFill="1" applyAlignment="1">
      <alignment horizontal="left" vertical="center" wrapText="1"/>
    </xf>
    <xf numFmtId="0" fontId="8" fillId="0" borderId="0" xfId="42" applyAlignment="1">
      <alignment vertical="center"/>
    </xf>
    <xf numFmtId="0" fontId="8" fillId="0" borderId="7" xfId="42" applyBorder="1" applyAlignment="1">
      <alignment vertical="center"/>
    </xf>
    <xf numFmtId="0" fontId="26" fillId="3" borderId="0" xfId="42" applyFont="1" applyFill="1" applyAlignment="1">
      <alignment horizontal="left"/>
    </xf>
    <xf numFmtId="0" fontId="26" fillId="0" borderId="3" xfId="12" applyFont="1" applyBorder="1"/>
    <xf numFmtId="0" fontId="8" fillId="0" borderId="4" xfId="42" applyBorder="1"/>
    <xf numFmtId="0" fontId="8" fillId="0" borderId="5" xfId="42" applyBorder="1"/>
    <xf numFmtId="0" fontId="26" fillId="0" borderId="6" xfId="12" applyFont="1" applyBorder="1" applyAlignment="1">
      <alignment horizontal="left"/>
    </xf>
    <xf numFmtId="0" fontId="26" fillId="0" borderId="7" xfId="12" applyFont="1" applyBorder="1" applyAlignment="1">
      <alignment horizontal="left"/>
    </xf>
    <xf numFmtId="0" fontId="26" fillId="3" borderId="6" xfId="42" applyFont="1" applyFill="1" applyBorder="1" applyAlignment="1">
      <alignment horizontal="left"/>
    </xf>
    <xf numFmtId="0" fontId="26" fillId="3" borderId="7" xfId="42" applyFont="1" applyFill="1" applyBorder="1" applyAlignment="1">
      <alignment horizontal="left"/>
    </xf>
    <xf numFmtId="0" fontId="26" fillId="0" borderId="3" xfId="12" applyFont="1" applyBorder="1" applyAlignment="1">
      <alignment horizontal="left"/>
    </xf>
    <xf numFmtId="0" fontId="26" fillId="0" borderId="5" xfId="12" applyFont="1" applyBorder="1" applyAlignment="1">
      <alignment horizontal="left"/>
    </xf>
    <xf numFmtId="0" fontId="10" fillId="3" borderId="3" xfId="42" applyFont="1" applyFill="1" applyBorder="1" applyAlignment="1">
      <alignment horizontal="left"/>
    </xf>
    <xf numFmtId="0" fontId="10" fillId="3" borderId="4" xfId="42" applyFont="1" applyFill="1" applyBorder="1" applyAlignment="1">
      <alignment horizontal="left"/>
    </xf>
    <xf numFmtId="0" fontId="10" fillId="3" borderId="5" xfId="42" applyFont="1" applyFill="1" applyBorder="1" applyAlignment="1">
      <alignment horizontal="left"/>
    </xf>
    <xf numFmtId="0" fontId="26" fillId="4" borderId="10" xfId="42" applyFont="1" applyFill="1" applyBorder="1" applyAlignment="1">
      <alignment horizontal="left" vertical="center"/>
    </xf>
    <xf numFmtId="0" fontId="26" fillId="4" borderId="9" xfId="42" applyFont="1" applyFill="1" applyBorder="1" applyAlignment="1">
      <alignment horizontal="left" vertical="center"/>
    </xf>
    <xf numFmtId="0" fontId="26" fillId="4" borderId="11" xfId="42" applyFont="1" applyFill="1" applyBorder="1" applyAlignment="1">
      <alignment horizontal="left" vertical="center"/>
    </xf>
    <xf numFmtId="0" fontId="57" fillId="2" borderId="7" xfId="42" applyFont="1" applyFill="1" applyBorder="1" applyAlignment="1">
      <alignment horizontal="left"/>
    </xf>
    <xf numFmtId="0" fontId="8" fillId="0" borderId="9" xfId="42" applyBorder="1"/>
    <xf numFmtId="0" fontId="8" fillId="0" borderId="11" xfId="42" applyBorder="1"/>
    <xf numFmtId="0" fontId="8" fillId="0" borderId="0" xfId="42" applyAlignment="1">
      <alignment horizontal="left" vertical="center"/>
    </xf>
    <xf numFmtId="0" fontId="8" fillId="0" borderId="7" xfId="42" applyBorder="1" applyAlignment="1">
      <alignment horizontal="left" vertical="center"/>
    </xf>
    <xf numFmtId="0" fontId="57" fillId="0" borderId="10" xfId="12" applyFont="1" applyBorder="1" applyAlignment="1">
      <alignment horizontal="left"/>
    </xf>
    <xf numFmtId="0" fontId="57" fillId="0" borderId="11" xfId="12" applyFont="1" applyBorder="1" applyAlignment="1">
      <alignment horizontal="left"/>
    </xf>
    <xf numFmtId="0" fontId="26" fillId="4" borderId="42" xfId="12" applyFont="1" applyFill="1" applyBorder="1" applyAlignment="1" applyProtection="1">
      <alignment horizontal="center" vertical="center"/>
      <protection locked="0"/>
    </xf>
    <xf numFmtId="0" fontId="26" fillId="4" borderId="41" xfId="12" applyFont="1" applyFill="1" applyBorder="1" applyAlignment="1" applyProtection="1">
      <alignment horizontal="center" vertical="center"/>
      <protection locked="0"/>
    </xf>
    <xf numFmtId="0" fontId="26" fillId="4" borderId="37" xfId="12" applyFont="1" applyFill="1" applyBorder="1" applyAlignment="1" applyProtection="1">
      <alignment horizontal="center" vertical="center"/>
      <protection locked="0"/>
    </xf>
    <xf numFmtId="0" fontId="26" fillId="4" borderId="36" xfId="12" applyFont="1" applyFill="1" applyBorder="1" applyAlignment="1" applyProtection="1">
      <alignment horizontal="center" vertical="center"/>
      <protection locked="0"/>
    </xf>
    <xf numFmtId="0" fontId="10" fillId="4" borderId="30" xfId="12" applyFont="1" applyFill="1" applyBorder="1" applyAlignment="1" applyProtection="1">
      <alignment horizontal="left" wrapText="1"/>
      <protection locked="0"/>
    </xf>
    <xf numFmtId="0" fontId="10" fillId="4" borderId="29" xfId="12" applyFont="1" applyFill="1" applyBorder="1" applyAlignment="1" applyProtection="1">
      <alignment horizontal="left" wrapText="1"/>
      <protection locked="0"/>
    </xf>
    <xf numFmtId="0" fontId="10" fillId="4" borderId="34" xfId="12" applyFont="1" applyFill="1" applyBorder="1" applyAlignment="1" applyProtection="1">
      <alignment horizontal="left" wrapText="1"/>
      <protection locked="0"/>
    </xf>
    <xf numFmtId="0" fontId="57" fillId="2" borderId="10" xfId="42" applyFont="1" applyFill="1" applyBorder="1" applyAlignment="1">
      <alignment horizontal="left"/>
    </xf>
    <xf numFmtId="0" fontId="57" fillId="2" borderId="9" xfId="42" applyFont="1" applyFill="1" applyBorder="1" applyAlignment="1">
      <alignment horizontal="left"/>
    </xf>
    <xf numFmtId="0" fontId="26" fillId="2" borderId="8" xfId="12" applyFont="1" applyFill="1" applyBorder="1" applyAlignment="1">
      <alignment horizontal="center" vertical="center"/>
    </xf>
    <xf numFmtId="0" fontId="57" fillId="2" borderId="8" xfId="12" applyFont="1" applyFill="1" applyBorder="1" applyAlignment="1">
      <alignment horizontal="center" vertical="center"/>
    </xf>
    <xf numFmtId="0" fontId="57" fillId="2" borderId="13" xfId="12" applyFont="1" applyFill="1" applyBorder="1" applyAlignment="1">
      <alignment horizontal="center" vertical="center"/>
    </xf>
    <xf numFmtId="0" fontId="26" fillId="2" borderId="13" xfId="12" applyFont="1" applyFill="1" applyBorder="1" applyAlignment="1">
      <alignment horizontal="center" vertical="center"/>
    </xf>
    <xf numFmtId="0" fontId="26" fillId="2" borderId="32" xfId="12" applyFont="1" applyFill="1" applyBorder="1" applyAlignment="1">
      <alignment horizontal="center" vertical="center"/>
    </xf>
    <xf numFmtId="0" fontId="26" fillId="2" borderId="8" xfId="12" applyFont="1" applyFill="1" applyBorder="1" applyAlignment="1">
      <alignment horizontal="center" vertical="center" wrapText="1"/>
    </xf>
    <xf numFmtId="0" fontId="8" fillId="2" borderId="8" xfId="42" applyFill="1" applyBorder="1" applyAlignment="1">
      <alignment horizontal="center" vertical="center" wrapText="1"/>
    </xf>
    <xf numFmtId="0" fontId="26" fillId="2" borderId="10" xfId="12" applyFont="1" applyFill="1" applyBorder="1" applyAlignment="1">
      <alignment horizontal="center" vertical="center"/>
    </xf>
    <xf numFmtId="0" fontId="26" fillId="2" borderId="11" xfId="12" applyFont="1" applyFill="1" applyBorder="1" applyAlignment="1">
      <alignment horizontal="center" vertical="center"/>
    </xf>
    <xf numFmtId="0" fontId="26" fillId="2" borderId="3" xfId="12" applyFont="1" applyFill="1" applyBorder="1" applyAlignment="1">
      <alignment horizontal="center" vertical="center"/>
    </xf>
    <xf numFmtId="0" fontId="26" fillId="2" borderId="5" xfId="12" applyFont="1" applyFill="1" applyBorder="1" applyAlignment="1">
      <alignment horizontal="center" vertical="center"/>
    </xf>
    <xf numFmtId="0" fontId="26" fillId="0" borderId="56" xfId="12" applyFont="1" applyBorder="1" applyAlignment="1">
      <alignment horizontal="right" vertical="center"/>
    </xf>
    <xf numFmtId="0" fontId="26" fillId="0" borderId="20" xfId="12" applyFont="1" applyBorder="1" applyAlignment="1">
      <alignment horizontal="right" vertical="center"/>
    </xf>
    <xf numFmtId="0" fontId="26" fillId="4" borderId="54" xfId="12" applyFont="1" applyFill="1" applyBorder="1" applyAlignment="1" applyProtection="1">
      <alignment horizontal="center" vertical="center" wrapText="1"/>
      <protection locked="0"/>
    </xf>
    <xf numFmtId="0" fontId="26" fillId="4" borderId="20" xfId="12" applyFont="1" applyFill="1" applyBorder="1" applyAlignment="1" applyProtection="1">
      <alignment horizontal="center" vertical="center" wrapText="1"/>
      <protection locked="0"/>
    </xf>
    <xf numFmtId="0" fontId="26" fillId="4" borderId="55" xfId="12" applyFont="1" applyFill="1" applyBorder="1" applyAlignment="1" applyProtection="1">
      <alignment horizontal="center" vertical="center" wrapText="1"/>
      <protection locked="0"/>
    </xf>
    <xf numFmtId="0" fontId="26" fillId="4" borderId="53" xfId="12" applyFont="1" applyFill="1" applyBorder="1" applyAlignment="1" applyProtection="1">
      <alignment horizontal="center" vertical="center" wrapText="1"/>
      <protection locked="0"/>
    </xf>
    <xf numFmtId="0" fontId="26" fillId="4" borderId="14" xfId="12" applyFont="1" applyFill="1" applyBorder="1" applyAlignment="1" applyProtection="1">
      <alignment horizontal="center" vertical="center"/>
      <protection locked="0"/>
    </xf>
    <xf numFmtId="0" fontId="26" fillId="4" borderId="9" xfId="12" applyFont="1" applyFill="1" applyBorder="1" applyAlignment="1" applyProtection="1">
      <alignment horizontal="center" vertical="center"/>
      <protection locked="0"/>
    </xf>
    <xf numFmtId="0" fontId="26" fillId="4" borderId="25" xfId="12" applyFont="1" applyFill="1" applyBorder="1" applyAlignment="1" applyProtection="1">
      <alignment horizontal="center" vertical="center"/>
      <protection locked="0"/>
    </xf>
    <xf numFmtId="0" fontId="26" fillId="4" borderId="15" xfId="12" applyFont="1" applyFill="1" applyBorder="1" applyAlignment="1" applyProtection="1">
      <alignment horizontal="center" vertical="center"/>
      <protection locked="0"/>
    </xf>
    <xf numFmtId="0" fontId="26" fillId="4" borderId="12" xfId="12" applyFont="1" applyFill="1" applyBorder="1" applyAlignment="1" applyProtection="1">
      <alignment horizontal="center" vertical="center"/>
      <protection locked="0"/>
    </xf>
    <xf numFmtId="0" fontId="26" fillId="0" borderId="14" xfId="12" applyFont="1" applyBorder="1" applyAlignment="1">
      <alignment horizontal="right" vertical="center"/>
    </xf>
    <xf numFmtId="0" fontId="26" fillId="0" borderId="15" xfId="12" applyFont="1" applyBorder="1" applyAlignment="1">
      <alignment horizontal="right" vertical="center"/>
    </xf>
    <xf numFmtId="0" fontId="26" fillId="0" borderId="12" xfId="12" applyFont="1" applyBorder="1" applyAlignment="1">
      <alignment horizontal="right" vertical="center"/>
    </xf>
    <xf numFmtId="0" fontId="26" fillId="4" borderId="28" xfId="12" applyFont="1" applyFill="1" applyBorder="1" applyAlignment="1" applyProtection="1">
      <alignment horizontal="center" vertical="center"/>
      <protection locked="0"/>
    </xf>
    <xf numFmtId="0" fontId="26" fillId="0" borderId="16" xfId="12" applyFont="1" applyBorder="1" applyAlignment="1">
      <alignment horizontal="left" vertical="center"/>
    </xf>
    <xf numFmtId="0" fontId="26" fillId="0" borderId="2" xfId="12" applyFont="1" applyBorder="1" applyAlignment="1">
      <alignment horizontal="left" vertical="center"/>
    </xf>
    <xf numFmtId="0" fontId="26" fillId="0" borderId="59" xfId="12" applyFont="1" applyBorder="1" applyAlignment="1">
      <alignment horizontal="left" vertical="center"/>
    </xf>
    <xf numFmtId="0" fontId="26" fillId="4" borderId="30" xfId="12" applyFont="1" applyFill="1" applyBorder="1" applyAlignment="1" applyProtection="1">
      <alignment horizontal="center" vertical="center"/>
      <protection locked="0"/>
    </xf>
    <xf numFmtId="0" fontId="26" fillId="4" borderId="29" xfId="12" applyFont="1" applyFill="1" applyBorder="1" applyAlignment="1" applyProtection="1">
      <alignment horizontal="center" vertical="center"/>
      <protection locked="0"/>
    </xf>
    <xf numFmtId="0" fontId="26" fillId="4" borderId="31" xfId="12" applyFont="1" applyFill="1" applyBorder="1" applyAlignment="1" applyProtection="1">
      <alignment horizontal="center" vertical="center"/>
      <protection locked="0"/>
    </xf>
    <xf numFmtId="172" fontId="26" fillId="4" borderId="30" xfId="12" applyNumberFormat="1" applyFont="1" applyFill="1" applyBorder="1" applyAlignment="1" applyProtection="1">
      <alignment horizontal="center" vertical="center"/>
      <protection locked="0"/>
    </xf>
    <xf numFmtId="172" fontId="26" fillId="4" borderId="29" xfId="12" applyNumberFormat="1" applyFont="1" applyFill="1" applyBorder="1" applyAlignment="1" applyProtection="1">
      <alignment horizontal="center" vertical="center"/>
      <protection locked="0"/>
    </xf>
    <xf numFmtId="172" fontId="26" fillId="4" borderId="34" xfId="12" applyNumberFormat="1" applyFont="1" applyFill="1" applyBorder="1" applyAlignment="1" applyProtection="1">
      <alignment horizontal="center" vertical="center"/>
      <protection locked="0"/>
    </xf>
    <xf numFmtId="0" fontId="10" fillId="0" borderId="56" xfId="42" applyFont="1" applyBorder="1" applyAlignment="1">
      <alignment horizontal="center" vertical="center"/>
    </xf>
    <xf numFmtId="0" fontId="10" fillId="0" borderId="20" xfId="42" applyFont="1" applyBorder="1" applyAlignment="1">
      <alignment horizontal="center" vertical="center"/>
    </xf>
    <xf numFmtId="0" fontId="8" fillId="0" borderId="20" xfId="42" applyBorder="1" applyAlignment="1">
      <alignment horizontal="center" vertical="center"/>
    </xf>
    <xf numFmtId="0" fontId="10" fillId="0" borderId="2" xfId="42" applyFont="1" applyBorder="1" applyAlignment="1">
      <alignment horizontal="center" vertical="center"/>
    </xf>
    <xf numFmtId="0" fontId="8" fillId="0" borderId="18" xfId="42" applyBorder="1" applyAlignment="1">
      <alignment horizontal="center" vertical="center"/>
    </xf>
    <xf numFmtId="0" fontId="74" fillId="0" borderId="2" xfId="12" applyFont="1" applyBorder="1" applyAlignment="1">
      <alignment horizontal="center" vertical="center" wrapText="1"/>
    </xf>
    <xf numFmtId="0" fontId="26" fillId="0" borderId="17" xfId="12" applyFont="1" applyBorder="1" applyAlignment="1">
      <alignment horizontal="right" vertical="center"/>
    </xf>
    <xf numFmtId="0" fontId="26" fillId="0" borderId="0" xfId="12" applyFont="1" applyAlignment="1">
      <alignment horizontal="right" vertical="center"/>
    </xf>
    <xf numFmtId="0" fontId="57" fillId="3" borderId="6" xfId="12" applyFont="1" applyFill="1" applyBorder="1" applyAlignment="1" applyProtection="1">
      <alignment horizontal="center" vertical="center"/>
      <protection locked="0"/>
    </xf>
    <xf numFmtId="0" fontId="57" fillId="3" borderId="0" xfId="12" applyFont="1" applyFill="1" applyAlignment="1" applyProtection="1">
      <alignment horizontal="center" vertical="center"/>
      <protection locked="0"/>
    </xf>
    <xf numFmtId="0" fontId="57" fillId="3" borderId="7" xfId="12" applyFont="1" applyFill="1" applyBorder="1" applyAlignment="1" applyProtection="1">
      <alignment horizontal="center" vertical="center"/>
      <protection locked="0"/>
    </xf>
    <xf numFmtId="0" fontId="26" fillId="3" borderId="6" xfId="12" applyFont="1" applyFill="1" applyBorder="1" applyAlignment="1" applyProtection="1">
      <alignment horizontal="center" vertical="center"/>
      <protection locked="0"/>
    </xf>
    <xf numFmtId="0" fontId="26" fillId="3" borderId="0" xfId="12" applyFont="1" applyFill="1" applyAlignment="1" applyProtection="1">
      <alignment horizontal="center" vertical="center"/>
      <protection locked="0"/>
    </xf>
    <xf numFmtId="0" fontId="26" fillId="3" borderId="1" xfId="12" applyFont="1" applyFill="1" applyBorder="1" applyAlignment="1" applyProtection="1">
      <alignment horizontal="center" vertical="center"/>
      <protection locked="0"/>
    </xf>
    <xf numFmtId="0" fontId="75" fillId="2" borderId="17" xfId="42" applyFont="1" applyFill="1" applyBorder="1" applyAlignment="1">
      <alignment horizontal="center" vertical="center"/>
    </xf>
    <xf numFmtId="0" fontId="8" fillId="2" borderId="0" xfId="42" applyFill="1" applyAlignment="1">
      <alignment horizontal="center" vertical="center"/>
    </xf>
    <xf numFmtId="0" fontId="8" fillId="2" borderId="16" xfId="42" applyFill="1" applyBorder="1"/>
    <xf numFmtId="0" fontId="8" fillId="2" borderId="2" xfId="42" applyFill="1" applyBorder="1"/>
    <xf numFmtId="0" fontId="75" fillId="2" borderId="0" xfId="42" applyFont="1" applyFill="1" applyAlignment="1">
      <alignment horizontal="center" vertical="center"/>
    </xf>
    <xf numFmtId="14" fontId="75" fillId="2" borderId="0" xfId="42" applyNumberFormat="1" applyFont="1" applyFill="1" applyAlignment="1">
      <alignment horizontal="center" vertical="center"/>
    </xf>
    <xf numFmtId="14" fontId="8" fillId="2" borderId="1" xfId="42" applyNumberFormat="1" applyFill="1" applyBorder="1" applyAlignment="1">
      <alignment horizontal="center" vertical="center"/>
    </xf>
    <xf numFmtId="0" fontId="8" fillId="2" borderId="18" xfId="42" applyFill="1" applyBorder="1"/>
    <xf numFmtId="0" fontId="26" fillId="2" borderId="65" xfId="12" applyFont="1" applyFill="1" applyBorder="1" applyAlignment="1">
      <alignment horizontal="center" vertical="center"/>
    </xf>
    <xf numFmtId="0" fontId="57" fillId="2" borderId="65" xfId="12" applyFont="1" applyFill="1" applyBorder="1" applyAlignment="1">
      <alignment horizontal="center" vertical="center"/>
    </xf>
    <xf numFmtId="0" fontId="57" fillId="2" borderId="64" xfId="12" applyFont="1" applyFill="1" applyBorder="1" applyAlignment="1">
      <alignment horizontal="center" vertical="center"/>
    </xf>
    <xf numFmtId="0" fontId="26" fillId="2" borderId="68" xfId="12" applyFont="1" applyFill="1" applyBorder="1" applyAlignment="1">
      <alignment horizontal="center" vertical="center"/>
    </xf>
    <xf numFmtId="0" fontId="26" fillId="2" borderId="65" xfId="12" applyFont="1" applyFill="1" applyBorder="1" applyAlignment="1">
      <alignment horizontal="center" vertical="center" wrapText="1"/>
    </xf>
    <xf numFmtId="0" fontId="26" fillId="2" borderId="67" xfId="12" applyFont="1" applyFill="1" applyBorder="1" applyAlignment="1">
      <alignment horizontal="center" vertical="center"/>
    </xf>
    <xf numFmtId="0" fontId="0" fillId="0" borderId="66" xfId="0" applyBorder="1"/>
    <xf numFmtId="0" fontId="0" fillId="0" borderId="3" xfId="0" applyBorder="1"/>
    <xf numFmtId="0" fontId="0" fillId="0" borderId="5" xfId="0" applyBorder="1"/>
    <xf numFmtId="0" fontId="26" fillId="2" borderId="6" xfId="12" applyFont="1" applyFill="1" applyBorder="1" applyAlignment="1">
      <alignment horizontal="center" vertical="center"/>
    </xf>
    <xf numFmtId="0" fontId="26" fillId="2" borderId="7" xfId="12" applyFont="1" applyFill="1" applyBorder="1" applyAlignment="1">
      <alignment horizontal="center" vertical="center"/>
    </xf>
    <xf numFmtId="0" fontId="26" fillId="0" borderId="62" xfId="12" applyFont="1" applyBorder="1" applyAlignment="1">
      <alignment horizontal="right" vertical="center"/>
    </xf>
    <xf numFmtId="0" fontId="26" fillId="0" borderId="61" xfId="12" applyFont="1" applyBorder="1" applyAlignment="1">
      <alignment horizontal="right" vertical="center"/>
    </xf>
    <xf numFmtId="0" fontId="57" fillId="12" borderId="67" xfId="12" applyFont="1" applyFill="1" applyBorder="1" applyAlignment="1" applyProtection="1">
      <alignment horizontal="center" vertical="center"/>
      <protection locked="0"/>
    </xf>
    <xf numFmtId="0" fontId="57" fillId="12" borderId="61" xfId="12" applyFont="1" applyFill="1" applyBorder="1" applyAlignment="1" applyProtection="1">
      <alignment horizontal="center" vertical="center"/>
      <protection locked="0"/>
    </xf>
    <xf numFmtId="0" fontId="57" fillId="12" borderId="66" xfId="12" applyFont="1" applyFill="1" applyBorder="1" applyAlignment="1" applyProtection="1">
      <alignment horizontal="center" vertical="center"/>
      <protection locked="0"/>
    </xf>
    <xf numFmtId="0" fontId="26" fillId="12" borderId="67" xfId="12" applyFont="1" applyFill="1" applyBorder="1" applyAlignment="1" applyProtection="1">
      <alignment horizontal="center" vertical="center"/>
      <protection locked="0"/>
    </xf>
    <xf numFmtId="0" fontId="26" fillId="12" borderId="61" xfId="12" applyFont="1" applyFill="1" applyBorder="1" applyAlignment="1" applyProtection="1">
      <alignment horizontal="center" vertical="center"/>
      <protection locked="0"/>
    </xf>
    <xf numFmtId="0" fontId="26" fillId="12" borderId="60" xfId="12" applyFont="1" applyFill="1" applyBorder="1" applyAlignment="1" applyProtection="1">
      <alignment horizontal="center" vertical="center"/>
      <protection locked="0"/>
    </xf>
    <xf numFmtId="0" fontId="0" fillId="0" borderId="6" xfId="0" applyBorder="1" applyAlignment="1" applyProtection="1">
      <alignment horizontal="left"/>
      <protection locked="0"/>
    </xf>
    <xf numFmtId="0" fontId="0" fillId="0" borderId="0" xfId="0" applyAlignment="1" applyProtection="1">
      <alignment horizontal="left"/>
      <protection locked="0"/>
    </xf>
    <xf numFmtId="0" fontId="0" fillId="0" borderId="0" xfId="0" applyAlignment="1">
      <alignment horizontal="center"/>
    </xf>
    <xf numFmtId="0" fontId="8" fillId="0" borderId="0" xfId="0" applyFont="1" applyAlignment="1">
      <alignment horizontal="center"/>
    </xf>
    <xf numFmtId="164" fontId="10" fillId="2" borderId="14" xfId="0" applyNumberFormat="1" applyFont="1" applyFill="1" applyBorder="1" applyAlignment="1">
      <alignment horizontal="center" vertical="center"/>
    </xf>
    <xf numFmtId="164" fontId="10" fillId="2" borderId="12" xfId="0" applyNumberFormat="1" applyFont="1" applyFill="1" applyBorder="1" applyAlignment="1">
      <alignment horizontal="center" vertical="center"/>
    </xf>
    <xf numFmtId="0" fontId="10" fillId="8" borderId="14" xfId="0" applyFont="1" applyFill="1" applyBorder="1" applyAlignment="1">
      <alignment horizontal="center" vertical="center"/>
    </xf>
    <xf numFmtId="0" fontId="10" fillId="8" borderId="12" xfId="0" applyFont="1" applyFill="1" applyBorder="1" applyAlignment="1">
      <alignment horizontal="center" vertical="center"/>
    </xf>
    <xf numFmtId="2" fontId="10" fillId="2" borderId="14" xfId="0" applyNumberFormat="1" applyFont="1" applyFill="1" applyBorder="1" applyAlignment="1">
      <alignment horizontal="center" vertical="center"/>
    </xf>
    <xf numFmtId="2" fontId="10" fillId="2" borderId="12" xfId="0" applyNumberFormat="1" applyFont="1" applyFill="1" applyBorder="1" applyAlignment="1">
      <alignment horizontal="center" vertical="center"/>
    </xf>
    <xf numFmtId="0" fontId="10" fillId="7" borderId="10" xfId="0" applyFont="1" applyFill="1" applyBorder="1" applyAlignment="1" applyProtection="1">
      <alignment horizontal="left" vertical="top" wrapText="1"/>
      <protection locked="0"/>
    </xf>
    <xf numFmtId="0" fontId="10" fillId="7" borderId="9" xfId="0" applyFont="1" applyFill="1" applyBorder="1" applyAlignment="1" applyProtection="1">
      <alignment horizontal="left" vertical="top" wrapText="1"/>
      <protection locked="0"/>
    </xf>
    <xf numFmtId="0" fontId="10" fillId="7" borderId="11" xfId="0" applyFont="1" applyFill="1" applyBorder="1" applyAlignment="1" applyProtection="1">
      <alignment horizontal="left" vertical="top" wrapText="1"/>
      <protection locked="0"/>
    </xf>
    <xf numFmtId="0" fontId="10" fillId="7" borderId="6" xfId="0" applyFont="1" applyFill="1" applyBorder="1" applyAlignment="1" applyProtection="1">
      <alignment horizontal="left" vertical="top" wrapText="1"/>
      <protection locked="0"/>
    </xf>
    <xf numFmtId="0" fontId="10" fillId="7" borderId="0" xfId="0" applyFont="1" applyFill="1" applyAlignment="1" applyProtection="1">
      <alignment horizontal="left" vertical="top" wrapText="1"/>
      <protection locked="0"/>
    </xf>
    <xf numFmtId="0" fontId="10" fillId="7" borderId="7"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10" fillId="7" borderId="4" xfId="0" applyFont="1" applyFill="1" applyBorder="1" applyAlignment="1" applyProtection="1">
      <alignment horizontal="left" vertical="top" wrapText="1"/>
      <protection locked="0"/>
    </xf>
    <xf numFmtId="0" fontId="10" fillId="7" borderId="5" xfId="0" applyFont="1" applyFill="1" applyBorder="1" applyAlignment="1" applyProtection="1">
      <alignment horizontal="left" vertical="top" wrapText="1"/>
      <protection locked="0"/>
    </xf>
    <xf numFmtId="0" fontId="10" fillId="0" borderId="6" xfId="0" applyFont="1" applyBorder="1" applyAlignment="1">
      <alignment horizontal="left" vertical="center"/>
    </xf>
    <xf numFmtId="0" fontId="0" fillId="0" borderId="0" xfId="0" applyAlignment="1">
      <alignment vertical="center"/>
    </xf>
    <xf numFmtId="0" fontId="10" fillId="0" borderId="0" xfId="0" quotePrefix="1" applyFont="1" applyAlignment="1">
      <alignment horizontal="left" vertical="center" wrapText="1"/>
    </xf>
    <xf numFmtId="165" fontId="10" fillId="2" borderId="14" xfId="0" applyNumberFormat="1" applyFont="1" applyFill="1" applyBorder="1" applyAlignment="1">
      <alignment horizontal="center" vertical="center"/>
    </xf>
    <xf numFmtId="165" fontId="10" fillId="2" borderId="12" xfId="0" applyNumberFormat="1" applyFont="1" applyFill="1" applyBorder="1" applyAlignment="1">
      <alignment horizontal="center" vertical="center"/>
    </xf>
    <xf numFmtId="1" fontId="10" fillId="2" borderId="14" xfId="0" applyNumberFormat="1" applyFont="1" applyFill="1" applyBorder="1" applyAlignment="1">
      <alignment horizontal="center" vertical="center"/>
    </xf>
    <xf numFmtId="1" fontId="10" fillId="2" borderId="12" xfId="0" applyNumberFormat="1" applyFont="1" applyFill="1" applyBorder="1" applyAlignment="1">
      <alignment horizontal="center" vertical="center"/>
    </xf>
    <xf numFmtId="165" fontId="8" fillId="2" borderId="12" xfId="0" applyNumberFormat="1" applyFont="1" applyFill="1" applyBorder="1" applyAlignment="1">
      <alignment horizontal="center" vertical="center"/>
    </xf>
    <xf numFmtId="0" fontId="12" fillId="0" borderId="0" xfId="0" applyFont="1" applyAlignment="1">
      <alignment horizontal="center" wrapText="1"/>
    </xf>
    <xf numFmtId="0" fontId="10" fillId="0" borderId="0" xfId="0" applyFont="1" applyAlignment="1">
      <alignment horizontal="left" vertical="center" wrapText="1"/>
    </xf>
    <xf numFmtId="0" fontId="10" fillId="0" borderId="7" xfId="0" applyFont="1" applyBorder="1" applyAlignment="1">
      <alignment horizontal="left" vertical="center" wrapText="1"/>
    </xf>
    <xf numFmtId="0" fontId="10" fillId="0" borderId="0" xfId="0" applyFont="1" applyAlignment="1">
      <alignment horizontal="center"/>
    </xf>
    <xf numFmtId="165" fontId="10" fillId="5" borderId="14" xfId="0" applyNumberFormat="1" applyFont="1" applyFill="1" applyBorder="1" applyAlignment="1" applyProtection="1">
      <alignment horizontal="center" vertical="center"/>
      <protection locked="0"/>
    </xf>
    <xf numFmtId="165" fontId="10" fillId="5" borderId="12" xfId="0" applyNumberFormat="1" applyFont="1" applyFill="1" applyBorder="1" applyAlignment="1" applyProtection="1">
      <alignment horizontal="center" vertical="center"/>
      <protection locked="0"/>
    </xf>
    <xf numFmtId="164" fontId="10" fillId="0" borderId="7" xfId="0" applyNumberFormat="1" applyFont="1" applyBorder="1" applyAlignment="1">
      <alignment horizontal="center"/>
    </xf>
    <xf numFmtId="2" fontId="10" fillId="5" borderId="14" xfId="0" applyNumberFormat="1" applyFont="1" applyFill="1" applyBorder="1" applyAlignment="1" applyProtection="1">
      <alignment horizontal="center" vertical="center"/>
      <protection locked="0"/>
    </xf>
    <xf numFmtId="2" fontId="10" fillId="5" borderId="12" xfId="0" applyNumberFormat="1" applyFont="1" applyFill="1" applyBorder="1" applyAlignment="1" applyProtection="1">
      <alignment horizontal="center" vertical="center"/>
      <protection locked="0"/>
    </xf>
    <xf numFmtId="49" fontId="24" fillId="0" borderId="4" xfId="0" applyNumberFormat="1" applyFont="1" applyBorder="1" applyAlignment="1">
      <alignment horizontal="center" vertical="center" wrapText="1"/>
    </xf>
    <xf numFmtId="165" fontId="10" fillId="7" borderId="14" xfId="0" applyNumberFormat="1" applyFont="1" applyFill="1" applyBorder="1" applyAlignment="1" applyProtection="1">
      <alignment horizontal="center" vertical="center"/>
      <protection locked="0"/>
    </xf>
    <xf numFmtId="165" fontId="10" fillId="7" borderId="12" xfId="0" applyNumberFormat="1" applyFont="1" applyFill="1" applyBorder="1" applyAlignment="1" applyProtection="1">
      <alignment horizontal="center" vertical="center"/>
      <protection locked="0"/>
    </xf>
    <xf numFmtId="0" fontId="67" fillId="0" borderId="0" xfId="0" applyFont="1" applyAlignment="1">
      <alignment horizontal="center" vertical="center"/>
    </xf>
    <xf numFmtId="0" fontId="67" fillId="0" borderId="7" xfId="0" applyFont="1" applyBorder="1" applyAlignment="1">
      <alignment horizontal="center" vertical="center"/>
    </xf>
    <xf numFmtId="0" fontId="11" fillId="0" borderId="0" xfId="0" applyFont="1" applyAlignment="1">
      <alignment horizontal="right" vertical="center"/>
    </xf>
    <xf numFmtId="0" fontId="11" fillId="0" borderId="7" xfId="0" applyFont="1" applyBorder="1" applyAlignment="1">
      <alignment horizontal="right" vertical="center"/>
    </xf>
    <xf numFmtId="0" fontId="10" fillId="2" borderId="15" xfId="0" applyFont="1" applyFill="1" applyBorder="1" applyAlignment="1">
      <alignment horizontal="right"/>
    </xf>
    <xf numFmtId="0" fontId="10" fillId="2" borderId="15" xfId="0" applyFont="1" applyFill="1" applyBorder="1" applyAlignment="1">
      <alignment horizontal="left"/>
    </xf>
    <xf numFmtId="1" fontId="10" fillId="5" borderId="14" xfId="0" applyNumberFormat="1" applyFont="1" applyFill="1" applyBorder="1" applyAlignment="1" applyProtection="1">
      <alignment horizontal="center" vertical="center"/>
      <protection locked="0"/>
    </xf>
    <xf numFmtId="1" fontId="8" fillId="5" borderId="12" xfId="0" applyNumberFormat="1" applyFont="1" applyFill="1" applyBorder="1" applyAlignment="1" applyProtection="1">
      <alignment horizontal="center" vertical="center"/>
      <protection locked="0"/>
    </xf>
    <xf numFmtId="165" fontId="13" fillId="3" borderId="0" xfId="0" applyNumberFormat="1" applyFont="1" applyFill="1" applyAlignment="1">
      <alignment horizontal="center" vertical="center"/>
    </xf>
    <xf numFmtId="0" fontId="10" fillId="7" borderId="14" xfId="0" applyFont="1" applyFill="1" applyBorder="1" applyAlignment="1" applyProtection="1">
      <alignment horizontal="center" vertical="center"/>
      <protection locked="0"/>
    </xf>
    <xf numFmtId="0" fontId="10" fillId="7" borderId="12" xfId="0" applyFont="1" applyFill="1" applyBorder="1" applyAlignment="1" applyProtection="1">
      <alignment horizontal="center" vertical="center"/>
      <protection locked="0"/>
    </xf>
    <xf numFmtId="0" fontId="11" fillId="0" borderId="9" xfId="0" applyFont="1" applyBorder="1" applyAlignment="1">
      <alignment horizontal="left" vertical="center" wrapText="1"/>
    </xf>
    <xf numFmtId="0" fontId="11" fillId="0" borderId="11" xfId="0" applyFont="1" applyBorder="1" applyAlignment="1">
      <alignment horizontal="left" vertical="center" wrapText="1"/>
    </xf>
    <xf numFmtId="0" fontId="11" fillId="0" borderId="0" xfId="0" applyFont="1" applyAlignment="1">
      <alignment horizontal="left" vertical="center" wrapText="1"/>
    </xf>
    <xf numFmtId="0" fontId="11" fillId="0" borderId="7" xfId="0" applyFont="1" applyBorder="1" applyAlignment="1">
      <alignment horizontal="left" vertical="center" wrapText="1"/>
    </xf>
    <xf numFmtId="0" fontId="10" fillId="0" borderId="6" xfId="0" quotePrefix="1" applyFont="1" applyBorder="1" applyAlignment="1">
      <alignment horizontal="center"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2" fillId="0" borderId="7" xfId="0" applyFont="1" applyBorder="1" applyAlignment="1">
      <alignment horizontal="center" wrapText="1"/>
    </xf>
    <xf numFmtId="0" fontId="10" fillId="2" borderId="14" xfId="0" applyFont="1" applyFill="1" applyBorder="1" applyAlignment="1">
      <alignment horizontal="center" vertical="center"/>
    </xf>
    <xf numFmtId="0" fontId="10" fillId="2" borderId="12" xfId="0" applyFont="1" applyFill="1" applyBorder="1" applyAlignment="1">
      <alignment horizontal="center" vertical="center"/>
    </xf>
    <xf numFmtId="165" fontId="10" fillId="8" borderId="14" xfId="0" applyNumberFormat="1" applyFont="1" applyFill="1" applyBorder="1" applyAlignment="1">
      <alignment horizontal="center" vertical="center"/>
    </xf>
    <xf numFmtId="165" fontId="10" fillId="8" borderId="12" xfId="0" applyNumberFormat="1" applyFont="1" applyFill="1" applyBorder="1" applyAlignment="1">
      <alignment horizontal="center" vertical="center"/>
    </xf>
    <xf numFmtId="0" fontId="11" fillId="0" borderId="6" xfId="0" applyFont="1"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11" fillId="0" borderId="0" xfId="0" applyFont="1" applyAlignment="1">
      <alignment vertical="center" wrapText="1"/>
    </xf>
    <xf numFmtId="0" fontId="0" fillId="0" borderId="0" xfId="0" applyAlignment="1">
      <alignment wrapText="1"/>
    </xf>
    <xf numFmtId="0" fontId="0" fillId="0" borderId="7" xfId="0" applyBorder="1" applyAlignment="1">
      <alignment wrapText="1"/>
    </xf>
    <xf numFmtId="0" fontId="25" fillId="0" borderId="19" xfId="0" applyFont="1" applyBorder="1" applyAlignment="1">
      <alignment horizontal="center"/>
    </xf>
    <xf numFmtId="0" fontId="25" fillId="0" borderId="12" xfId="0" applyFont="1" applyBorder="1" applyAlignment="1">
      <alignment horizontal="center"/>
    </xf>
    <xf numFmtId="0" fontId="10" fillId="0" borderId="0" xfId="0" applyFont="1" applyAlignment="1">
      <alignment horizontal="left" vertical="top" wrapText="1"/>
    </xf>
    <xf numFmtId="0" fontId="25" fillId="0" borderId="32" xfId="0" applyFont="1" applyBorder="1" applyAlignment="1">
      <alignment horizontal="center"/>
    </xf>
    <xf numFmtId="0" fontId="25" fillId="0" borderId="8" xfId="0" applyFont="1" applyBorder="1" applyAlignment="1">
      <alignment horizontal="center"/>
    </xf>
    <xf numFmtId="49" fontId="12" fillId="2" borderId="3" xfId="0" applyNumberFormat="1" applyFont="1" applyFill="1" applyBorder="1" applyAlignment="1">
      <alignment horizontal="left" vertical="center" wrapText="1"/>
    </xf>
    <xf numFmtId="49" fontId="12" fillId="2" borderId="4" xfId="0" applyNumberFormat="1" applyFont="1" applyFill="1" applyBorder="1" applyAlignment="1">
      <alignment horizontal="left" vertical="center" wrapText="1"/>
    </xf>
    <xf numFmtId="49" fontId="12" fillId="2" borderId="5" xfId="0" applyNumberFormat="1" applyFont="1" applyFill="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165" fontId="9" fillId="0" borderId="15" xfId="0" applyNumberFormat="1" applyFont="1" applyBorder="1" applyAlignment="1">
      <alignment horizontal="center" vertical="center"/>
    </xf>
    <xf numFmtId="0" fontId="10" fillId="7" borderId="30" xfId="0" applyFont="1" applyFill="1" applyBorder="1" applyAlignment="1" applyProtection="1">
      <alignment horizontal="left" vertical="top" wrapText="1"/>
      <protection locked="0"/>
    </xf>
    <xf numFmtId="0" fontId="0" fillId="7" borderId="29" xfId="0" applyFill="1" applyBorder="1" applyAlignment="1" applyProtection="1">
      <alignment horizontal="left" vertical="top" wrapText="1"/>
      <protection locked="0"/>
    </xf>
    <xf numFmtId="0" fontId="0" fillId="7" borderId="31" xfId="0" applyFill="1" applyBorder="1" applyAlignment="1" applyProtection="1">
      <alignment horizontal="left" vertical="top" wrapText="1"/>
      <protection locked="0"/>
    </xf>
    <xf numFmtId="0" fontId="10" fillId="0" borderId="3" xfId="0" applyFont="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10" fillId="0" borderId="0" xfId="0" applyFont="1" applyAlignment="1">
      <alignment horizontal="left" vertical="center"/>
    </xf>
    <xf numFmtId="0" fontId="10" fillId="2" borderId="9" xfId="0" applyFont="1" applyFill="1" applyBorder="1" applyAlignment="1">
      <alignment horizontal="left"/>
    </xf>
    <xf numFmtId="1" fontId="10" fillId="5" borderId="12" xfId="0" applyNumberFormat="1" applyFont="1" applyFill="1" applyBorder="1" applyAlignment="1" applyProtection="1">
      <alignment horizontal="center" vertical="center"/>
      <protection locked="0"/>
    </xf>
    <xf numFmtId="0" fontId="10" fillId="5" borderId="3" xfId="0" applyFont="1" applyFill="1" applyBorder="1" applyAlignment="1" applyProtection="1">
      <alignment horizontal="center" vertical="center"/>
      <protection locked="0"/>
    </xf>
    <xf numFmtId="0" fontId="10" fillId="5" borderId="5" xfId="0" applyFont="1" applyFill="1" applyBorder="1" applyAlignment="1" applyProtection="1">
      <alignment horizontal="center" vertical="center"/>
      <protection locked="0"/>
    </xf>
    <xf numFmtId="0" fontId="0" fillId="0" borderId="0" xfId="0" applyAlignment="1">
      <alignment horizontal="left" vertical="center"/>
    </xf>
    <xf numFmtId="49" fontId="10" fillId="5" borderId="14" xfId="0" applyNumberFormat="1" applyFont="1" applyFill="1" applyBorder="1" applyAlignment="1" applyProtection="1">
      <alignment horizontal="center" vertical="center"/>
      <protection locked="0"/>
    </xf>
    <xf numFmtId="49" fontId="10" fillId="5" borderId="15" xfId="0" applyNumberFormat="1" applyFont="1" applyFill="1" applyBorder="1" applyAlignment="1" applyProtection="1">
      <alignment horizontal="center" vertical="center"/>
      <protection locked="0"/>
    </xf>
    <xf numFmtId="49" fontId="10" fillId="5" borderId="12" xfId="0" applyNumberFormat="1" applyFont="1" applyFill="1" applyBorder="1" applyAlignment="1" applyProtection="1">
      <alignment horizontal="center" vertical="center"/>
      <protection locked="0"/>
    </xf>
    <xf numFmtId="49" fontId="12" fillId="5" borderId="14" xfId="0" applyNumberFormat="1" applyFont="1" applyFill="1" applyBorder="1" applyAlignment="1" applyProtection="1">
      <alignment horizontal="center" vertical="center" wrapText="1"/>
      <protection locked="0"/>
    </xf>
    <xf numFmtId="49" fontId="12" fillId="5" borderId="15" xfId="0" applyNumberFormat="1" applyFont="1" applyFill="1" applyBorder="1" applyAlignment="1" applyProtection="1">
      <alignment horizontal="center" vertical="center" wrapText="1"/>
      <protection locked="0"/>
    </xf>
    <xf numFmtId="49" fontId="12" fillId="5" borderId="12" xfId="0" applyNumberFormat="1" applyFont="1" applyFill="1" applyBorder="1" applyAlignment="1" applyProtection="1">
      <alignment horizontal="center" vertical="center" wrapText="1"/>
      <protection locked="0"/>
    </xf>
    <xf numFmtId="0" fontId="10" fillId="0" borderId="7" xfId="0" applyFont="1" applyBorder="1" applyAlignment="1">
      <alignment horizontal="left" vertical="center"/>
    </xf>
    <xf numFmtId="49" fontId="12" fillId="2" borderId="14" xfId="0" applyNumberFormat="1" applyFont="1" applyFill="1" applyBorder="1" applyAlignment="1">
      <alignment horizontal="left" vertical="center" wrapText="1"/>
    </xf>
    <xf numFmtId="49" fontId="12" fillId="2" borderId="15" xfId="0" applyNumberFormat="1" applyFont="1" applyFill="1" applyBorder="1" applyAlignment="1">
      <alignment horizontal="left" vertical="center" wrapText="1"/>
    </xf>
    <xf numFmtId="49" fontId="12" fillId="2" borderId="12" xfId="0" applyNumberFormat="1" applyFont="1" applyFill="1" applyBorder="1" applyAlignment="1">
      <alignment horizontal="left" vertical="center" wrapText="1"/>
    </xf>
    <xf numFmtId="0" fontId="10" fillId="2" borderId="9" xfId="0" applyFont="1" applyFill="1" applyBorder="1" applyAlignment="1">
      <alignment horizontal="right"/>
    </xf>
    <xf numFmtId="49" fontId="12" fillId="0" borderId="0" xfId="0" applyNumberFormat="1" applyFont="1" applyAlignment="1">
      <alignment horizontal="left" vertical="center" wrapText="1"/>
    </xf>
    <xf numFmtId="165" fontId="8" fillId="5" borderId="12" xfId="0" applyNumberFormat="1"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10" fillId="4" borderId="12" xfId="0" applyFont="1" applyFill="1" applyBorder="1" applyAlignment="1" applyProtection="1">
      <alignment horizontal="center" vertical="center"/>
      <protection locked="0"/>
    </xf>
    <xf numFmtId="165" fontId="10" fillId="9" borderId="14" xfId="0" applyNumberFormat="1" applyFont="1" applyFill="1" applyBorder="1" applyAlignment="1">
      <alignment horizontal="center" vertical="center"/>
    </xf>
    <xf numFmtId="165" fontId="10" fillId="9" borderId="12" xfId="0" applyNumberFormat="1" applyFont="1" applyFill="1" applyBorder="1" applyAlignment="1">
      <alignment horizontal="center" vertical="center"/>
    </xf>
    <xf numFmtId="165" fontId="10" fillId="0" borderId="0" xfId="0" applyNumberFormat="1" applyFont="1" applyAlignment="1">
      <alignment horizontal="center" vertical="center"/>
    </xf>
    <xf numFmtId="165" fontId="10" fillId="2" borderId="14" xfId="0" applyNumberFormat="1" applyFont="1" applyFill="1" applyBorder="1" applyAlignment="1" applyProtection="1">
      <alignment horizontal="center" vertical="center"/>
      <protection hidden="1"/>
    </xf>
    <xf numFmtId="165" fontId="10" fillId="2" borderId="12" xfId="0" applyNumberFormat="1" applyFont="1" applyFill="1" applyBorder="1" applyAlignment="1" applyProtection="1">
      <alignment horizontal="center" vertical="center"/>
      <protection hidden="1"/>
    </xf>
    <xf numFmtId="165" fontId="10" fillId="4" borderId="14" xfId="0" applyNumberFormat="1" applyFont="1" applyFill="1" applyBorder="1" applyAlignment="1" applyProtection="1">
      <alignment horizontal="center" vertical="center"/>
      <protection locked="0"/>
    </xf>
    <xf numFmtId="165" fontId="10" fillId="4" borderId="12" xfId="0" applyNumberFormat="1" applyFont="1" applyFill="1" applyBorder="1" applyAlignment="1" applyProtection="1">
      <alignment horizontal="center" vertical="center"/>
      <protection locked="0"/>
    </xf>
    <xf numFmtId="165" fontId="10" fillId="4" borderId="14" xfId="0" applyNumberFormat="1" applyFont="1" applyFill="1" applyBorder="1" applyAlignment="1" applyProtection="1">
      <alignment horizontal="center" vertical="center"/>
      <protection locked="0" hidden="1"/>
    </xf>
    <xf numFmtId="165" fontId="10" fillId="4" borderId="12" xfId="0" applyNumberFormat="1" applyFont="1" applyFill="1" applyBorder="1" applyAlignment="1" applyProtection="1">
      <alignment horizontal="center" vertical="center"/>
      <protection locked="0" hidden="1"/>
    </xf>
    <xf numFmtId="1" fontId="12" fillId="0" borderId="0" xfId="0" applyNumberFormat="1" applyFont="1" applyAlignment="1">
      <alignment horizontal="righ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0" xfId="0" applyFont="1" applyAlignment="1">
      <alignment horizontal="left" vertical="center"/>
    </xf>
    <xf numFmtId="0" fontId="12" fillId="2" borderId="19" xfId="0" applyFont="1" applyFill="1" applyBorder="1" applyAlignment="1">
      <alignment horizontal="left" vertical="center"/>
    </xf>
    <xf numFmtId="0" fontId="12" fillId="2" borderId="15" xfId="0" applyFont="1" applyFill="1" applyBorder="1" applyAlignment="1">
      <alignment horizontal="left" vertical="center"/>
    </xf>
    <xf numFmtId="0" fontId="12" fillId="2" borderId="28" xfId="0" applyFont="1" applyFill="1" applyBorder="1" applyAlignment="1">
      <alignment horizontal="left" vertical="center"/>
    </xf>
    <xf numFmtId="1" fontId="10" fillId="8" borderId="14" xfId="0" applyNumberFormat="1" applyFont="1" applyFill="1" applyBorder="1" applyAlignment="1">
      <alignment horizontal="center" vertical="center"/>
    </xf>
    <xf numFmtId="1" fontId="10" fillId="5" borderId="15" xfId="0" applyNumberFormat="1" applyFont="1" applyFill="1" applyBorder="1" applyAlignment="1" applyProtection="1">
      <alignment horizontal="center" vertical="center"/>
      <protection locked="0"/>
    </xf>
    <xf numFmtId="0" fontId="10" fillId="7" borderId="15" xfId="0" applyFont="1" applyFill="1" applyBorder="1" applyAlignment="1" applyProtection="1">
      <alignment horizontal="center" vertical="center"/>
      <protection locked="0"/>
    </xf>
    <xf numFmtId="0" fontId="17" fillId="0" borderId="0" xfId="0" applyFont="1" applyAlignment="1">
      <alignment horizontal="left" vertical="top" wrapText="1"/>
    </xf>
    <xf numFmtId="0" fontId="17" fillId="0" borderId="1" xfId="0" applyFont="1" applyBorder="1" applyAlignment="1">
      <alignment horizontal="left" vertical="top" wrapText="1"/>
    </xf>
    <xf numFmtId="0" fontId="8" fillId="2" borderId="12" xfId="0" applyFont="1" applyFill="1" applyBorder="1" applyAlignment="1">
      <alignment horizontal="center" vertical="center"/>
    </xf>
    <xf numFmtId="171" fontId="10" fillId="8" borderId="14" xfId="0" applyNumberFormat="1" applyFont="1" applyFill="1" applyBorder="1" applyAlignment="1">
      <alignment horizontal="center" vertical="center"/>
    </xf>
    <xf numFmtId="171" fontId="10" fillId="2" borderId="12" xfId="0" applyNumberFormat="1" applyFont="1" applyFill="1" applyBorder="1" applyAlignment="1">
      <alignment horizontal="center" vertical="center"/>
    </xf>
    <xf numFmtId="0" fontId="10" fillId="2" borderId="14" xfId="0" quotePrefix="1" applyFont="1" applyFill="1" applyBorder="1" applyAlignment="1">
      <alignment horizontal="center" vertical="center"/>
    </xf>
    <xf numFmtId="0" fontId="10" fillId="2" borderId="12" xfId="0" quotePrefix="1" applyFont="1" applyFill="1" applyBorder="1" applyAlignment="1">
      <alignment horizontal="center" vertical="center"/>
    </xf>
    <xf numFmtId="49" fontId="24" fillId="0" borderId="0" xfId="0" applyNumberFormat="1" applyFont="1" applyAlignment="1">
      <alignment horizontal="center" vertical="center" wrapText="1"/>
    </xf>
    <xf numFmtId="0" fontId="10" fillId="8" borderId="22" xfId="0" applyFont="1" applyFill="1" applyBorder="1" applyAlignment="1">
      <alignment horizontal="right" vertical="center"/>
    </xf>
    <xf numFmtId="0" fontId="12" fillId="2" borderId="22" xfId="0" applyFont="1" applyFill="1" applyBorder="1" applyAlignment="1">
      <alignment horizontal="left" vertical="center"/>
    </xf>
    <xf numFmtId="0" fontId="10" fillId="2" borderId="22" xfId="0" applyFont="1" applyFill="1" applyBorder="1" applyAlignment="1">
      <alignment horizontal="left" vertical="center"/>
    </xf>
    <xf numFmtId="1" fontId="10" fillId="7" borderId="14" xfId="22" applyNumberFormat="1" applyFont="1" applyFill="1" applyBorder="1" applyAlignment="1" applyProtection="1">
      <alignment horizontal="center" vertical="center"/>
      <protection locked="0"/>
    </xf>
    <xf numFmtId="0" fontId="8" fillId="7" borderId="12" xfId="22" applyFill="1" applyBorder="1" applyAlignment="1" applyProtection="1">
      <alignment horizontal="center" vertical="center"/>
      <protection locked="0"/>
    </xf>
    <xf numFmtId="0" fontId="12" fillId="7" borderId="14" xfId="0" applyFont="1" applyFill="1" applyBorder="1" applyAlignment="1" applyProtection="1">
      <alignment horizontal="center" vertical="center"/>
      <protection locked="0"/>
    </xf>
    <xf numFmtId="0" fontId="12" fillId="7" borderId="15" xfId="0" applyFont="1" applyFill="1" applyBorder="1" applyAlignment="1" applyProtection="1">
      <alignment horizontal="center" vertical="center"/>
      <protection locked="0"/>
    </xf>
    <xf numFmtId="0" fontId="12" fillId="7" borderId="12" xfId="0" applyFont="1" applyFill="1" applyBorder="1" applyAlignment="1" applyProtection="1">
      <alignment horizontal="center" vertical="center"/>
      <protection locked="0"/>
    </xf>
    <xf numFmtId="0" fontId="56" fillId="2" borderId="19" xfId="0" applyFont="1" applyFill="1" applyBorder="1" applyAlignment="1">
      <alignment horizontal="left" vertical="center"/>
    </xf>
    <xf numFmtId="0" fontId="56" fillId="2" borderId="15" xfId="0" applyFont="1" applyFill="1" applyBorder="1" applyAlignment="1">
      <alignment horizontal="left" vertical="center"/>
    </xf>
    <xf numFmtId="170" fontId="54" fillId="2" borderId="14" xfId="0" applyNumberFormat="1" applyFont="1" applyFill="1" applyBorder="1" applyAlignment="1">
      <alignment horizontal="center" vertical="center"/>
    </xf>
    <xf numFmtId="170" fontId="54" fillId="2" borderId="12" xfId="0" applyNumberFormat="1" applyFont="1" applyFill="1" applyBorder="1" applyAlignment="1">
      <alignment horizontal="center" vertical="center"/>
    </xf>
    <xf numFmtId="165" fontId="54" fillId="2" borderId="14" xfId="0" applyNumberFormat="1" applyFont="1" applyFill="1" applyBorder="1" applyAlignment="1">
      <alignment horizontal="center" vertical="center"/>
    </xf>
    <xf numFmtId="165" fontId="54" fillId="2" borderId="12" xfId="0" applyNumberFormat="1" applyFont="1" applyFill="1" applyBorder="1" applyAlignment="1">
      <alignment horizontal="center" vertical="center"/>
    </xf>
    <xf numFmtId="0" fontId="54" fillId="2" borderId="12" xfId="0" applyFont="1" applyFill="1" applyBorder="1" applyAlignment="1">
      <alignment horizontal="center" vertical="center"/>
    </xf>
    <xf numFmtId="1" fontId="54" fillId="2" borderId="14" xfId="0" applyNumberFormat="1" applyFont="1" applyFill="1" applyBorder="1" applyAlignment="1">
      <alignment horizontal="center" vertical="center"/>
    </xf>
    <xf numFmtId="1" fontId="54" fillId="2" borderId="12" xfId="0" applyNumberFormat="1" applyFont="1" applyFill="1" applyBorder="1" applyAlignment="1">
      <alignment horizontal="center" vertical="center"/>
    </xf>
    <xf numFmtId="0" fontId="54" fillId="0" borderId="0" xfId="0" applyFont="1" applyAlignment="1">
      <alignment horizontal="left" vertical="center" wrapText="1"/>
    </xf>
    <xf numFmtId="0" fontId="54" fillId="0" borderId="1" xfId="0" applyFont="1" applyBorder="1" applyAlignment="1">
      <alignment horizontal="left" vertical="center" wrapText="1"/>
    </xf>
    <xf numFmtId="0" fontId="54" fillId="5" borderId="14" xfId="0" applyFont="1" applyFill="1" applyBorder="1" applyAlignment="1" applyProtection="1">
      <alignment horizontal="center" vertical="center"/>
      <protection locked="0"/>
    </xf>
    <xf numFmtId="0" fontId="54" fillId="5" borderId="12" xfId="0" applyFont="1" applyFill="1" applyBorder="1" applyAlignment="1" applyProtection="1">
      <alignment horizontal="center" vertical="center"/>
      <protection locked="0"/>
    </xf>
    <xf numFmtId="1" fontId="54" fillId="0" borderId="0" xfId="0" applyNumberFormat="1" applyFont="1" applyAlignment="1">
      <alignment horizontal="center" vertical="center"/>
    </xf>
    <xf numFmtId="1" fontId="54" fillId="0" borderId="1" xfId="0" applyNumberFormat="1" applyFont="1" applyBorder="1" applyAlignment="1">
      <alignment horizontal="center" vertical="center"/>
    </xf>
    <xf numFmtId="0" fontId="54" fillId="0" borderId="8" xfId="0" applyFont="1" applyBorder="1" applyAlignment="1">
      <alignment horizontal="center" vertical="center"/>
    </xf>
    <xf numFmtId="0" fontId="54" fillId="2" borderId="8" xfId="0" applyFont="1" applyFill="1" applyBorder="1" applyAlignment="1">
      <alignment horizontal="center" vertical="center"/>
    </xf>
    <xf numFmtId="0" fontId="54" fillId="0" borderId="0" xfId="0" applyFont="1" applyAlignment="1">
      <alignment horizontal="center" vertical="center"/>
    </xf>
    <xf numFmtId="0" fontId="54" fillId="0" borderId="0" xfId="0" applyFont="1" applyAlignment="1">
      <alignment horizontal="left" vertical="center"/>
    </xf>
    <xf numFmtId="0" fontId="54" fillId="7" borderId="14" xfId="0" applyFont="1" applyFill="1" applyBorder="1" applyAlignment="1" applyProtection="1">
      <alignment horizontal="left" vertical="top" wrapText="1"/>
      <protection locked="0"/>
    </xf>
    <xf numFmtId="0" fontId="54" fillId="7" borderId="15" xfId="0" applyFont="1" applyFill="1" applyBorder="1" applyAlignment="1" applyProtection="1">
      <alignment horizontal="left" vertical="top" wrapText="1"/>
      <protection locked="0"/>
    </xf>
    <xf numFmtId="0" fontId="54" fillId="7" borderId="12" xfId="0" applyFont="1" applyFill="1" applyBorder="1" applyAlignment="1" applyProtection="1">
      <alignment horizontal="left" vertical="top" wrapText="1"/>
      <protection locked="0"/>
    </xf>
    <xf numFmtId="0" fontId="56" fillId="0" borderId="8" xfId="0" applyFont="1" applyBorder="1" applyAlignment="1">
      <alignment horizontal="center" vertical="center" wrapText="1"/>
    </xf>
    <xf numFmtId="0" fontId="56" fillId="0" borderId="8" xfId="0" applyFont="1" applyBorder="1" applyAlignment="1">
      <alignment horizontal="center" vertical="center"/>
    </xf>
    <xf numFmtId="0" fontId="59" fillId="0" borderId="12" xfId="0" applyFont="1" applyBorder="1" applyAlignment="1">
      <alignment vertical="center"/>
    </xf>
    <xf numFmtId="170" fontId="59" fillId="0" borderId="12" xfId="0" applyNumberFormat="1" applyFont="1" applyBorder="1" applyAlignment="1">
      <alignment vertical="center"/>
    </xf>
    <xf numFmtId="0" fontId="39" fillId="0" borderId="0" xfId="0" applyFont="1" applyAlignment="1">
      <alignment horizontal="left" vertical="center" wrapText="1"/>
    </xf>
    <xf numFmtId="0" fontId="54" fillId="0" borderId="6" xfId="0" applyFont="1" applyBorder="1" applyAlignment="1">
      <alignment horizontal="center" vertical="center"/>
    </xf>
    <xf numFmtId="0" fontId="54" fillId="0" borderId="7" xfId="0" applyFont="1" applyBorder="1" applyAlignment="1">
      <alignment horizontal="center" vertical="center"/>
    </xf>
    <xf numFmtId="0" fontId="59" fillId="2" borderId="8" xfId="0" applyFont="1" applyFill="1" applyBorder="1" applyAlignment="1">
      <alignment horizontal="center" vertical="center"/>
    </xf>
    <xf numFmtId="0" fontId="44" fillId="0" borderId="0" xfId="0" applyFont="1" applyAlignment="1">
      <alignment horizontal="center" vertical="center" wrapText="1"/>
    </xf>
    <xf numFmtId="0" fontId="54" fillId="5" borderId="14" xfId="0" applyFont="1" applyFill="1" applyBorder="1" applyAlignment="1" applyProtection="1">
      <alignment horizontal="left" vertical="center"/>
      <protection locked="0"/>
    </xf>
    <xf numFmtId="0" fontId="54" fillId="5" borderId="15" xfId="0" applyFont="1" applyFill="1" applyBorder="1" applyAlignment="1" applyProtection="1">
      <alignment horizontal="left" vertical="center"/>
      <protection locked="0"/>
    </xf>
    <xf numFmtId="0" fontId="54" fillId="5" borderId="12" xfId="0" applyFont="1" applyFill="1" applyBorder="1" applyAlignment="1" applyProtection="1">
      <alignment horizontal="left" vertical="center"/>
      <protection locked="0"/>
    </xf>
    <xf numFmtId="0" fontId="54" fillId="0" borderId="0" xfId="0" applyFont="1" applyAlignment="1">
      <alignment horizontal="right" vertical="center"/>
    </xf>
    <xf numFmtId="0" fontId="54" fillId="0" borderId="7" xfId="0" applyFont="1" applyBorder="1" applyAlignment="1">
      <alignment horizontal="right" vertical="center"/>
    </xf>
    <xf numFmtId="0" fontId="10" fillId="2" borderId="22" xfId="0" applyFont="1" applyFill="1" applyBorder="1" applyAlignment="1">
      <alignment horizontal="right"/>
    </xf>
    <xf numFmtId="0" fontId="10" fillId="2" borderId="22" xfId="0" applyFont="1" applyFill="1" applyBorder="1" applyAlignment="1">
      <alignment horizontal="left"/>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56" fillId="2" borderId="28" xfId="0" applyFont="1" applyFill="1" applyBorder="1" applyAlignment="1">
      <alignment horizontal="left" vertical="center"/>
    </xf>
    <xf numFmtId="0" fontId="54" fillId="2" borderId="19" xfId="0" applyFont="1" applyFill="1" applyBorder="1" applyAlignment="1">
      <alignment horizontal="center" vertical="center"/>
    </xf>
    <xf numFmtId="0" fontId="54" fillId="2" borderId="15" xfId="0" applyFont="1" applyFill="1" applyBorder="1" applyAlignment="1">
      <alignment horizontal="center" vertical="center"/>
    </xf>
    <xf numFmtId="0" fontId="54" fillId="2" borderId="14" xfId="0" applyFont="1" applyFill="1" applyBorder="1" applyAlignment="1">
      <alignment horizontal="center" vertical="center"/>
    </xf>
    <xf numFmtId="0" fontId="54" fillId="2" borderId="28" xfId="0" applyFont="1" applyFill="1" applyBorder="1" applyAlignment="1">
      <alignment horizontal="center" vertical="center"/>
    </xf>
    <xf numFmtId="0" fontId="82" fillId="0" borderId="14" xfId="296" applyFont="1" applyBorder="1" applyAlignment="1">
      <alignment horizontal="center" vertical="center" wrapText="1"/>
    </xf>
    <xf numFmtId="0" fontId="82" fillId="0" borderId="12" xfId="296" applyFont="1" applyBorder="1" applyAlignment="1">
      <alignment horizontal="center" vertical="center" wrapText="1"/>
    </xf>
    <xf numFmtId="0" fontId="82" fillId="0" borderId="14" xfId="296" applyFont="1" applyBorder="1" applyAlignment="1" applyProtection="1">
      <alignment horizontal="center" vertical="center" wrapText="1"/>
      <protection locked="0"/>
    </xf>
    <xf numFmtId="0" fontId="82" fillId="0" borderId="15" xfId="296" applyFont="1" applyBorder="1" applyAlignment="1" applyProtection="1">
      <alignment horizontal="center" vertical="center" wrapText="1"/>
      <protection locked="0"/>
    </xf>
    <xf numFmtId="0" fontId="82" fillId="0" borderId="12" xfId="296" applyFont="1" applyBorder="1" applyAlignment="1" applyProtection="1">
      <alignment horizontal="center" vertical="center" wrapText="1"/>
      <protection locked="0"/>
    </xf>
  </cellXfs>
  <cellStyles count="298">
    <cellStyle name="Euro" xfId="1" xr:uid="{00000000-0005-0000-0000-000000000000}"/>
    <cellStyle name="Euro 2" xfId="2" xr:uid="{00000000-0005-0000-0000-000001000000}"/>
    <cellStyle name="Euro 2 2" xfId="3" xr:uid="{00000000-0005-0000-0000-000002000000}"/>
    <cellStyle name="Euro 3" xfId="4" xr:uid="{00000000-0005-0000-0000-000003000000}"/>
    <cellStyle name="Euro 3 2" xfId="5" xr:uid="{00000000-0005-0000-0000-000004000000}"/>
    <cellStyle name="Euro 4" xfId="6" xr:uid="{00000000-0005-0000-0000-000005000000}"/>
    <cellStyle name="Euro 4 2" xfId="7" xr:uid="{00000000-0005-0000-0000-000006000000}"/>
    <cellStyle name="Hyperlink" xfId="297" builtinId="8"/>
    <cellStyle name="Normal" xfId="0" builtinId="0"/>
    <cellStyle name="Normal 10" xfId="296" xr:uid="{25087655-A160-4C7F-9D86-29DD4B8D6E0D}"/>
    <cellStyle name="Normal 2" xfId="8" xr:uid="{00000000-0005-0000-0000-000008000000}"/>
    <cellStyle name="Normal 2 2" xfId="9" xr:uid="{00000000-0005-0000-0000-000009000000}"/>
    <cellStyle name="Normal 2 2 2" xfId="10" xr:uid="{00000000-0005-0000-0000-00000A000000}"/>
    <cellStyle name="Normal 2 2 2 2" xfId="11" xr:uid="{00000000-0005-0000-0000-00000B000000}"/>
    <cellStyle name="Normal 2 2 2 2 2" xfId="12" xr:uid="{00000000-0005-0000-0000-00000C000000}"/>
    <cellStyle name="Normal 2 2 2 3" xfId="13" xr:uid="{00000000-0005-0000-0000-00000D000000}"/>
    <cellStyle name="Normal 2 2 2 3 2" xfId="14" xr:uid="{00000000-0005-0000-0000-00000E000000}"/>
    <cellStyle name="Normal 2 2 2 4" xfId="15" xr:uid="{00000000-0005-0000-0000-00000F000000}"/>
    <cellStyle name="Normal 2 2 3" xfId="16" xr:uid="{00000000-0005-0000-0000-000010000000}"/>
    <cellStyle name="Normal 2 2 3 2" xfId="17" xr:uid="{00000000-0005-0000-0000-000011000000}"/>
    <cellStyle name="Normal 2 2 3 2 2" xfId="18" xr:uid="{00000000-0005-0000-0000-000012000000}"/>
    <cellStyle name="Normal 2 2 3 3" xfId="19" xr:uid="{00000000-0005-0000-0000-000013000000}"/>
    <cellStyle name="Normal 2 2 3 3 2" xfId="20" xr:uid="{00000000-0005-0000-0000-000014000000}"/>
    <cellStyle name="Normal 2 2 3 4" xfId="21" xr:uid="{00000000-0005-0000-0000-000015000000}"/>
    <cellStyle name="Normal 2 2 4" xfId="22" xr:uid="{00000000-0005-0000-0000-000016000000}"/>
    <cellStyle name="Normal 2 2 4 2" xfId="23" xr:uid="{00000000-0005-0000-0000-000017000000}"/>
    <cellStyle name="Normal 2 2 5" xfId="24" xr:uid="{00000000-0005-0000-0000-000018000000}"/>
    <cellStyle name="Normal 2 2 6" xfId="25" xr:uid="{00000000-0005-0000-0000-000019000000}"/>
    <cellStyle name="Normal 2 2 7" xfId="26" xr:uid="{00000000-0005-0000-0000-00001A000000}"/>
    <cellStyle name="Normal 2 3" xfId="27" xr:uid="{00000000-0005-0000-0000-00001B000000}"/>
    <cellStyle name="Normal 2 3 2" xfId="28" xr:uid="{00000000-0005-0000-0000-00001C000000}"/>
    <cellStyle name="Normal 2 3 2 2" xfId="29" xr:uid="{00000000-0005-0000-0000-00001D000000}"/>
    <cellStyle name="Normal 2 3 3" xfId="30" xr:uid="{00000000-0005-0000-0000-00001E000000}"/>
    <cellStyle name="Normal 2 3 3 2" xfId="31" xr:uid="{00000000-0005-0000-0000-00001F000000}"/>
    <cellStyle name="Normal 2 3 4" xfId="32" xr:uid="{00000000-0005-0000-0000-000020000000}"/>
    <cellStyle name="Normal 2 4" xfId="33" xr:uid="{00000000-0005-0000-0000-000021000000}"/>
    <cellStyle name="Normal 2 4 2" xfId="34" xr:uid="{00000000-0005-0000-0000-000022000000}"/>
    <cellStyle name="Normal 2 5" xfId="35" xr:uid="{00000000-0005-0000-0000-000023000000}"/>
    <cellStyle name="Normal 2 5 2" xfId="36" xr:uid="{00000000-0005-0000-0000-000024000000}"/>
    <cellStyle name="Normal 2 5 2 2" xfId="37" xr:uid="{00000000-0005-0000-0000-000025000000}"/>
    <cellStyle name="Normal 2 5 3" xfId="38" xr:uid="{00000000-0005-0000-0000-000026000000}"/>
    <cellStyle name="Normal 2 6" xfId="39" xr:uid="{00000000-0005-0000-0000-000027000000}"/>
    <cellStyle name="Normal 2 6 2" xfId="40" xr:uid="{00000000-0005-0000-0000-000028000000}"/>
    <cellStyle name="Normal 2 7" xfId="41" xr:uid="{00000000-0005-0000-0000-000029000000}"/>
    <cellStyle name="Normal 2 7 2" xfId="42" xr:uid="{00000000-0005-0000-0000-00002A000000}"/>
    <cellStyle name="Normal 2 7 3" xfId="43" xr:uid="{00000000-0005-0000-0000-00002B000000}"/>
    <cellStyle name="Normal 2 8" xfId="44" xr:uid="{00000000-0005-0000-0000-00002C000000}"/>
    <cellStyle name="Normal 3" xfId="45" xr:uid="{00000000-0005-0000-0000-00002D000000}"/>
    <cellStyle name="Normal 3 2" xfId="46" xr:uid="{00000000-0005-0000-0000-00002E000000}"/>
    <cellStyle name="Normal 3 2 2" xfId="61" xr:uid="{00000000-0005-0000-0000-00002F000000}"/>
    <cellStyle name="Normal 3 2 2 2" xfId="71" xr:uid="{00000000-0005-0000-0000-000030000000}"/>
    <cellStyle name="Normal 3 2 2 2 2" xfId="91" xr:uid="{00000000-0005-0000-0000-000031000000}"/>
    <cellStyle name="Normal 3 2 2 2 2 2" xfId="171" xr:uid="{00000000-0005-0000-0000-000032000000}"/>
    <cellStyle name="Normal 3 2 2 2 2 2 2" xfId="291" xr:uid="{00000000-0005-0000-0000-000033000000}"/>
    <cellStyle name="Normal 3 2 2 2 2 3" xfId="211" xr:uid="{00000000-0005-0000-0000-000034000000}"/>
    <cellStyle name="Normal 3 2 2 2 3" xfId="111" xr:uid="{00000000-0005-0000-0000-000035000000}"/>
    <cellStyle name="Normal 3 2 2 2 3 2" xfId="151" xr:uid="{00000000-0005-0000-0000-000036000000}"/>
    <cellStyle name="Normal 3 2 2 2 3 2 2" xfId="271" xr:uid="{00000000-0005-0000-0000-000037000000}"/>
    <cellStyle name="Normal 3 2 2 2 3 3" xfId="231" xr:uid="{00000000-0005-0000-0000-000038000000}"/>
    <cellStyle name="Normal 3 2 2 2 4" xfId="131" xr:uid="{00000000-0005-0000-0000-000039000000}"/>
    <cellStyle name="Normal 3 2 2 2 4 2" xfId="251" xr:uid="{00000000-0005-0000-0000-00003A000000}"/>
    <cellStyle name="Normal 3 2 2 2 5" xfId="191" xr:uid="{00000000-0005-0000-0000-00003B000000}"/>
    <cellStyle name="Normal 3 2 2 3" xfId="81" xr:uid="{00000000-0005-0000-0000-00003C000000}"/>
    <cellStyle name="Normal 3 2 2 3 2" xfId="161" xr:uid="{00000000-0005-0000-0000-00003D000000}"/>
    <cellStyle name="Normal 3 2 2 3 2 2" xfId="281" xr:uid="{00000000-0005-0000-0000-00003E000000}"/>
    <cellStyle name="Normal 3 2 2 3 3" xfId="201" xr:uid="{00000000-0005-0000-0000-00003F000000}"/>
    <cellStyle name="Normal 3 2 2 4" xfId="101" xr:uid="{00000000-0005-0000-0000-000040000000}"/>
    <cellStyle name="Normal 3 2 2 4 2" xfId="141" xr:uid="{00000000-0005-0000-0000-000041000000}"/>
    <cellStyle name="Normal 3 2 2 4 2 2" xfId="261" xr:uid="{00000000-0005-0000-0000-000042000000}"/>
    <cellStyle name="Normal 3 2 2 4 3" xfId="221" xr:uid="{00000000-0005-0000-0000-000043000000}"/>
    <cellStyle name="Normal 3 2 2 5" xfId="121" xr:uid="{00000000-0005-0000-0000-000044000000}"/>
    <cellStyle name="Normal 3 2 2 5 2" xfId="241" xr:uid="{00000000-0005-0000-0000-000045000000}"/>
    <cellStyle name="Normal 3 2 2 6" xfId="181" xr:uid="{00000000-0005-0000-0000-000046000000}"/>
    <cellStyle name="Normal 3 2 3" xfId="66" xr:uid="{00000000-0005-0000-0000-000047000000}"/>
    <cellStyle name="Normal 3 2 3 2" xfId="86" xr:uid="{00000000-0005-0000-0000-000048000000}"/>
    <cellStyle name="Normal 3 2 3 2 2" xfId="166" xr:uid="{00000000-0005-0000-0000-000049000000}"/>
    <cellStyle name="Normal 3 2 3 2 2 2" xfId="286" xr:uid="{00000000-0005-0000-0000-00004A000000}"/>
    <cellStyle name="Normal 3 2 3 2 3" xfId="206" xr:uid="{00000000-0005-0000-0000-00004B000000}"/>
    <cellStyle name="Normal 3 2 3 3" xfId="106" xr:uid="{00000000-0005-0000-0000-00004C000000}"/>
    <cellStyle name="Normal 3 2 3 3 2" xfId="146" xr:uid="{00000000-0005-0000-0000-00004D000000}"/>
    <cellStyle name="Normal 3 2 3 3 2 2" xfId="266" xr:uid="{00000000-0005-0000-0000-00004E000000}"/>
    <cellStyle name="Normal 3 2 3 3 3" xfId="226" xr:uid="{00000000-0005-0000-0000-00004F000000}"/>
    <cellStyle name="Normal 3 2 3 4" xfId="126" xr:uid="{00000000-0005-0000-0000-000050000000}"/>
    <cellStyle name="Normal 3 2 3 4 2" xfId="246" xr:uid="{00000000-0005-0000-0000-000051000000}"/>
    <cellStyle name="Normal 3 2 3 5" xfId="186" xr:uid="{00000000-0005-0000-0000-000052000000}"/>
    <cellStyle name="Normal 3 2 4" xfId="76" xr:uid="{00000000-0005-0000-0000-000053000000}"/>
    <cellStyle name="Normal 3 2 4 2" xfId="156" xr:uid="{00000000-0005-0000-0000-000054000000}"/>
    <cellStyle name="Normal 3 2 4 2 2" xfId="276" xr:uid="{00000000-0005-0000-0000-000055000000}"/>
    <cellStyle name="Normal 3 2 4 3" xfId="196" xr:uid="{00000000-0005-0000-0000-000056000000}"/>
    <cellStyle name="Normal 3 2 5" xfId="96" xr:uid="{00000000-0005-0000-0000-000057000000}"/>
    <cellStyle name="Normal 3 2 5 2" xfId="136" xr:uid="{00000000-0005-0000-0000-000058000000}"/>
    <cellStyle name="Normal 3 2 5 2 2" xfId="256" xr:uid="{00000000-0005-0000-0000-000059000000}"/>
    <cellStyle name="Normal 3 2 5 3" xfId="216" xr:uid="{00000000-0005-0000-0000-00005A000000}"/>
    <cellStyle name="Normal 3 2 6" xfId="116" xr:uid="{00000000-0005-0000-0000-00005B000000}"/>
    <cellStyle name="Normal 3 2 6 2" xfId="236" xr:uid="{00000000-0005-0000-0000-00005C000000}"/>
    <cellStyle name="Normal 3 2 7" xfId="176" xr:uid="{00000000-0005-0000-0000-00005D000000}"/>
    <cellStyle name="Normal 3 3" xfId="47" xr:uid="{00000000-0005-0000-0000-00005E000000}"/>
    <cellStyle name="Normal 3 3 2" xfId="62" xr:uid="{00000000-0005-0000-0000-00005F000000}"/>
    <cellStyle name="Normal 3 3 2 2" xfId="72" xr:uid="{00000000-0005-0000-0000-000060000000}"/>
    <cellStyle name="Normal 3 3 2 2 2" xfId="92" xr:uid="{00000000-0005-0000-0000-000061000000}"/>
    <cellStyle name="Normal 3 3 2 2 2 2" xfId="172" xr:uid="{00000000-0005-0000-0000-000062000000}"/>
    <cellStyle name="Normal 3 3 2 2 2 2 2" xfId="292" xr:uid="{00000000-0005-0000-0000-000063000000}"/>
    <cellStyle name="Normal 3 3 2 2 2 3" xfId="212" xr:uid="{00000000-0005-0000-0000-000064000000}"/>
    <cellStyle name="Normal 3 3 2 2 3" xfId="112" xr:uid="{00000000-0005-0000-0000-000065000000}"/>
    <cellStyle name="Normal 3 3 2 2 3 2" xfId="152" xr:uid="{00000000-0005-0000-0000-000066000000}"/>
    <cellStyle name="Normal 3 3 2 2 3 2 2" xfId="272" xr:uid="{00000000-0005-0000-0000-000067000000}"/>
    <cellStyle name="Normal 3 3 2 2 3 3" xfId="232" xr:uid="{00000000-0005-0000-0000-000068000000}"/>
    <cellStyle name="Normal 3 3 2 2 4" xfId="132" xr:uid="{00000000-0005-0000-0000-000069000000}"/>
    <cellStyle name="Normal 3 3 2 2 4 2" xfId="252" xr:uid="{00000000-0005-0000-0000-00006A000000}"/>
    <cellStyle name="Normal 3 3 2 2 5" xfId="192" xr:uid="{00000000-0005-0000-0000-00006B000000}"/>
    <cellStyle name="Normal 3 3 2 3" xfId="82" xr:uid="{00000000-0005-0000-0000-00006C000000}"/>
    <cellStyle name="Normal 3 3 2 3 2" xfId="162" xr:uid="{00000000-0005-0000-0000-00006D000000}"/>
    <cellStyle name="Normal 3 3 2 3 2 2" xfId="282" xr:uid="{00000000-0005-0000-0000-00006E000000}"/>
    <cellStyle name="Normal 3 3 2 3 3" xfId="202" xr:uid="{00000000-0005-0000-0000-00006F000000}"/>
    <cellStyle name="Normal 3 3 2 4" xfId="102" xr:uid="{00000000-0005-0000-0000-000070000000}"/>
    <cellStyle name="Normal 3 3 2 4 2" xfId="142" xr:uid="{00000000-0005-0000-0000-000071000000}"/>
    <cellStyle name="Normal 3 3 2 4 2 2" xfId="262" xr:uid="{00000000-0005-0000-0000-000072000000}"/>
    <cellStyle name="Normal 3 3 2 4 3" xfId="222" xr:uid="{00000000-0005-0000-0000-000073000000}"/>
    <cellStyle name="Normal 3 3 2 5" xfId="122" xr:uid="{00000000-0005-0000-0000-000074000000}"/>
    <cellStyle name="Normal 3 3 2 5 2" xfId="242" xr:uid="{00000000-0005-0000-0000-000075000000}"/>
    <cellStyle name="Normal 3 3 2 6" xfId="182" xr:uid="{00000000-0005-0000-0000-000076000000}"/>
    <cellStyle name="Normal 3 3 3" xfId="67" xr:uid="{00000000-0005-0000-0000-000077000000}"/>
    <cellStyle name="Normal 3 3 3 2" xfId="87" xr:uid="{00000000-0005-0000-0000-000078000000}"/>
    <cellStyle name="Normal 3 3 3 2 2" xfId="167" xr:uid="{00000000-0005-0000-0000-000079000000}"/>
    <cellStyle name="Normal 3 3 3 2 2 2" xfId="287" xr:uid="{00000000-0005-0000-0000-00007A000000}"/>
    <cellStyle name="Normal 3 3 3 2 3" xfId="207" xr:uid="{00000000-0005-0000-0000-00007B000000}"/>
    <cellStyle name="Normal 3 3 3 3" xfId="107" xr:uid="{00000000-0005-0000-0000-00007C000000}"/>
    <cellStyle name="Normal 3 3 3 3 2" xfId="147" xr:uid="{00000000-0005-0000-0000-00007D000000}"/>
    <cellStyle name="Normal 3 3 3 3 2 2" xfId="267" xr:uid="{00000000-0005-0000-0000-00007E000000}"/>
    <cellStyle name="Normal 3 3 3 3 3" xfId="227" xr:uid="{00000000-0005-0000-0000-00007F000000}"/>
    <cellStyle name="Normal 3 3 3 4" xfId="127" xr:uid="{00000000-0005-0000-0000-000080000000}"/>
    <cellStyle name="Normal 3 3 3 4 2" xfId="247" xr:uid="{00000000-0005-0000-0000-000081000000}"/>
    <cellStyle name="Normal 3 3 3 5" xfId="187" xr:uid="{00000000-0005-0000-0000-000082000000}"/>
    <cellStyle name="Normal 3 3 4" xfId="77" xr:uid="{00000000-0005-0000-0000-000083000000}"/>
    <cellStyle name="Normal 3 3 4 2" xfId="157" xr:uid="{00000000-0005-0000-0000-000084000000}"/>
    <cellStyle name="Normal 3 3 4 2 2" xfId="277" xr:uid="{00000000-0005-0000-0000-000085000000}"/>
    <cellStyle name="Normal 3 3 4 3" xfId="197" xr:uid="{00000000-0005-0000-0000-000086000000}"/>
    <cellStyle name="Normal 3 3 5" xfId="97" xr:uid="{00000000-0005-0000-0000-000087000000}"/>
    <cellStyle name="Normal 3 3 5 2" xfId="137" xr:uid="{00000000-0005-0000-0000-000088000000}"/>
    <cellStyle name="Normal 3 3 5 2 2" xfId="257" xr:uid="{00000000-0005-0000-0000-000089000000}"/>
    <cellStyle name="Normal 3 3 5 3" xfId="217" xr:uid="{00000000-0005-0000-0000-00008A000000}"/>
    <cellStyle name="Normal 3 3 6" xfId="117" xr:uid="{00000000-0005-0000-0000-00008B000000}"/>
    <cellStyle name="Normal 3 3 6 2" xfId="237" xr:uid="{00000000-0005-0000-0000-00008C000000}"/>
    <cellStyle name="Normal 3 3 7" xfId="177" xr:uid="{00000000-0005-0000-0000-00008D000000}"/>
    <cellStyle name="Normal 3 4" xfId="60" xr:uid="{00000000-0005-0000-0000-00008E000000}"/>
    <cellStyle name="Normal 3 4 2" xfId="70" xr:uid="{00000000-0005-0000-0000-00008F000000}"/>
    <cellStyle name="Normal 3 4 2 2" xfId="90" xr:uid="{00000000-0005-0000-0000-000090000000}"/>
    <cellStyle name="Normal 3 4 2 2 2" xfId="170" xr:uid="{00000000-0005-0000-0000-000091000000}"/>
    <cellStyle name="Normal 3 4 2 2 2 2" xfId="290" xr:uid="{00000000-0005-0000-0000-000092000000}"/>
    <cellStyle name="Normal 3 4 2 2 3" xfId="210" xr:uid="{00000000-0005-0000-0000-000093000000}"/>
    <cellStyle name="Normal 3 4 2 3" xfId="110" xr:uid="{00000000-0005-0000-0000-000094000000}"/>
    <cellStyle name="Normal 3 4 2 3 2" xfId="150" xr:uid="{00000000-0005-0000-0000-000095000000}"/>
    <cellStyle name="Normal 3 4 2 3 2 2" xfId="270" xr:uid="{00000000-0005-0000-0000-000096000000}"/>
    <cellStyle name="Normal 3 4 2 3 3" xfId="230" xr:uid="{00000000-0005-0000-0000-000097000000}"/>
    <cellStyle name="Normal 3 4 2 4" xfId="130" xr:uid="{00000000-0005-0000-0000-000098000000}"/>
    <cellStyle name="Normal 3 4 2 4 2" xfId="250" xr:uid="{00000000-0005-0000-0000-000099000000}"/>
    <cellStyle name="Normal 3 4 2 5" xfId="190" xr:uid="{00000000-0005-0000-0000-00009A000000}"/>
    <cellStyle name="Normal 3 4 3" xfId="80" xr:uid="{00000000-0005-0000-0000-00009B000000}"/>
    <cellStyle name="Normal 3 4 3 2" xfId="160" xr:uid="{00000000-0005-0000-0000-00009C000000}"/>
    <cellStyle name="Normal 3 4 3 2 2" xfId="280" xr:uid="{00000000-0005-0000-0000-00009D000000}"/>
    <cellStyle name="Normal 3 4 3 3" xfId="200" xr:uid="{00000000-0005-0000-0000-00009E000000}"/>
    <cellStyle name="Normal 3 4 4" xfId="100" xr:uid="{00000000-0005-0000-0000-00009F000000}"/>
    <cellStyle name="Normal 3 4 4 2" xfId="140" xr:uid="{00000000-0005-0000-0000-0000A0000000}"/>
    <cellStyle name="Normal 3 4 4 2 2" xfId="260" xr:uid="{00000000-0005-0000-0000-0000A1000000}"/>
    <cellStyle name="Normal 3 4 4 3" xfId="220" xr:uid="{00000000-0005-0000-0000-0000A2000000}"/>
    <cellStyle name="Normal 3 4 5" xfId="120" xr:uid="{00000000-0005-0000-0000-0000A3000000}"/>
    <cellStyle name="Normal 3 4 5 2" xfId="240" xr:uid="{00000000-0005-0000-0000-0000A4000000}"/>
    <cellStyle name="Normal 3 4 6" xfId="180" xr:uid="{00000000-0005-0000-0000-0000A5000000}"/>
    <cellStyle name="Normal 3 5" xfId="65" xr:uid="{00000000-0005-0000-0000-0000A6000000}"/>
    <cellStyle name="Normal 3 5 2" xfId="85" xr:uid="{00000000-0005-0000-0000-0000A7000000}"/>
    <cellStyle name="Normal 3 5 2 2" xfId="165" xr:uid="{00000000-0005-0000-0000-0000A8000000}"/>
    <cellStyle name="Normal 3 5 2 2 2" xfId="285" xr:uid="{00000000-0005-0000-0000-0000A9000000}"/>
    <cellStyle name="Normal 3 5 2 3" xfId="205" xr:uid="{00000000-0005-0000-0000-0000AA000000}"/>
    <cellStyle name="Normal 3 5 3" xfId="105" xr:uid="{00000000-0005-0000-0000-0000AB000000}"/>
    <cellStyle name="Normal 3 5 3 2" xfId="145" xr:uid="{00000000-0005-0000-0000-0000AC000000}"/>
    <cellStyle name="Normal 3 5 3 2 2" xfId="265" xr:uid="{00000000-0005-0000-0000-0000AD000000}"/>
    <cellStyle name="Normal 3 5 3 3" xfId="225" xr:uid="{00000000-0005-0000-0000-0000AE000000}"/>
    <cellStyle name="Normal 3 5 4" xfId="125" xr:uid="{00000000-0005-0000-0000-0000AF000000}"/>
    <cellStyle name="Normal 3 5 4 2" xfId="245" xr:uid="{00000000-0005-0000-0000-0000B0000000}"/>
    <cellStyle name="Normal 3 5 5" xfId="185" xr:uid="{00000000-0005-0000-0000-0000B1000000}"/>
    <cellStyle name="Normal 3 6" xfId="75" xr:uid="{00000000-0005-0000-0000-0000B2000000}"/>
    <cellStyle name="Normal 3 6 2" xfId="155" xr:uid="{00000000-0005-0000-0000-0000B3000000}"/>
    <cellStyle name="Normal 3 6 2 2" xfId="275" xr:uid="{00000000-0005-0000-0000-0000B4000000}"/>
    <cellStyle name="Normal 3 6 3" xfId="195" xr:uid="{00000000-0005-0000-0000-0000B5000000}"/>
    <cellStyle name="Normal 3 7" xfId="95" xr:uid="{00000000-0005-0000-0000-0000B6000000}"/>
    <cellStyle name="Normal 3 7 2" xfId="135" xr:uid="{00000000-0005-0000-0000-0000B7000000}"/>
    <cellStyle name="Normal 3 7 2 2" xfId="255" xr:uid="{00000000-0005-0000-0000-0000B8000000}"/>
    <cellStyle name="Normal 3 7 3" xfId="215" xr:uid="{00000000-0005-0000-0000-0000B9000000}"/>
    <cellStyle name="Normal 3 8" xfId="115" xr:uid="{00000000-0005-0000-0000-0000BA000000}"/>
    <cellStyle name="Normal 3 8 2" xfId="235" xr:uid="{00000000-0005-0000-0000-0000BB000000}"/>
    <cellStyle name="Normal 3 9" xfId="175" xr:uid="{00000000-0005-0000-0000-0000BC000000}"/>
    <cellStyle name="Normal 4" xfId="48" xr:uid="{00000000-0005-0000-0000-0000BD000000}"/>
    <cellStyle name="Normal 4 2" xfId="49" xr:uid="{00000000-0005-0000-0000-0000BE000000}"/>
    <cellStyle name="Normal 4 2 2" xfId="64" xr:uid="{00000000-0005-0000-0000-0000BF000000}"/>
    <cellStyle name="Normal 4 2 2 2" xfId="74" xr:uid="{00000000-0005-0000-0000-0000C0000000}"/>
    <cellStyle name="Normal 4 2 2 2 2" xfId="94" xr:uid="{00000000-0005-0000-0000-0000C1000000}"/>
    <cellStyle name="Normal 4 2 2 2 2 2" xfId="174" xr:uid="{00000000-0005-0000-0000-0000C2000000}"/>
    <cellStyle name="Normal 4 2 2 2 2 2 2" xfId="294" xr:uid="{00000000-0005-0000-0000-0000C3000000}"/>
    <cellStyle name="Normal 4 2 2 2 2 3" xfId="214" xr:uid="{00000000-0005-0000-0000-0000C4000000}"/>
    <cellStyle name="Normal 4 2 2 2 3" xfId="114" xr:uid="{00000000-0005-0000-0000-0000C5000000}"/>
    <cellStyle name="Normal 4 2 2 2 3 2" xfId="154" xr:uid="{00000000-0005-0000-0000-0000C6000000}"/>
    <cellStyle name="Normal 4 2 2 2 3 2 2" xfId="274" xr:uid="{00000000-0005-0000-0000-0000C7000000}"/>
    <cellStyle name="Normal 4 2 2 2 3 3" xfId="234" xr:uid="{00000000-0005-0000-0000-0000C8000000}"/>
    <cellStyle name="Normal 4 2 2 2 4" xfId="134" xr:uid="{00000000-0005-0000-0000-0000C9000000}"/>
    <cellStyle name="Normal 4 2 2 2 4 2" xfId="254" xr:uid="{00000000-0005-0000-0000-0000CA000000}"/>
    <cellStyle name="Normal 4 2 2 2 5" xfId="194" xr:uid="{00000000-0005-0000-0000-0000CB000000}"/>
    <cellStyle name="Normal 4 2 2 3" xfId="84" xr:uid="{00000000-0005-0000-0000-0000CC000000}"/>
    <cellStyle name="Normal 4 2 2 3 2" xfId="164" xr:uid="{00000000-0005-0000-0000-0000CD000000}"/>
    <cellStyle name="Normal 4 2 2 3 2 2" xfId="284" xr:uid="{00000000-0005-0000-0000-0000CE000000}"/>
    <cellStyle name="Normal 4 2 2 3 3" xfId="204" xr:uid="{00000000-0005-0000-0000-0000CF000000}"/>
    <cellStyle name="Normal 4 2 2 4" xfId="104" xr:uid="{00000000-0005-0000-0000-0000D0000000}"/>
    <cellStyle name="Normal 4 2 2 4 2" xfId="144" xr:uid="{00000000-0005-0000-0000-0000D1000000}"/>
    <cellStyle name="Normal 4 2 2 4 2 2" xfId="264" xr:uid="{00000000-0005-0000-0000-0000D2000000}"/>
    <cellStyle name="Normal 4 2 2 4 3" xfId="224" xr:uid="{00000000-0005-0000-0000-0000D3000000}"/>
    <cellStyle name="Normal 4 2 2 5" xfId="124" xr:uid="{00000000-0005-0000-0000-0000D4000000}"/>
    <cellStyle name="Normal 4 2 2 5 2" xfId="244" xr:uid="{00000000-0005-0000-0000-0000D5000000}"/>
    <cellStyle name="Normal 4 2 2 6" xfId="184" xr:uid="{00000000-0005-0000-0000-0000D6000000}"/>
    <cellStyle name="Normal 4 2 3" xfId="69" xr:uid="{00000000-0005-0000-0000-0000D7000000}"/>
    <cellStyle name="Normal 4 2 3 2" xfId="89" xr:uid="{00000000-0005-0000-0000-0000D8000000}"/>
    <cellStyle name="Normal 4 2 3 2 2" xfId="169" xr:uid="{00000000-0005-0000-0000-0000D9000000}"/>
    <cellStyle name="Normal 4 2 3 2 2 2" xfId="289" xr:uid="{00000000-0005-0000-0000-0000DA000000}"/>
    <cellStyle name="Normal 4 2 3 2 3" xfId="209" xr:uid="{00000000-0005-0000-0000-0000DB000000}"/>
    <cellStyle name="Normal 4 2 3 3" xfId="109" xr:uid="{00000000-0005-0000-0000-0000DC000000}"/>
    <cellStyle name="Normal 4 2 3 3 2" xfId="149" xr:uid="{00000000-0005-0000-0000-0000DD000000}"/>
    <cellStyle name="Normal 4 2 3 3 2 2" xfId="269" xr:uid="{00000000-0005-0000-0000-0000DE000000}"/>
    <cellStyle name="Normal 4 2 3 3 3" xfId="229" xr:uid="{00000000-0005-0000-0000-0000DF000000}"/>
    <cellStyle name="Normal 4 2 3 4" xfId="129" xr:uid="{00000000-0005-0000-0000-0000E0000000}"/>
    <cellStyle name="Normal 4 2 3 4 2" xfId="249" xr:uid="{00000000-0005-0000-0000-0000E1000000}"/>
    <cellStyle name="Normal 4 2 3 5" xfId="189" xr:uid="{00000000-0005-0000-0000-0000E2000000}"/>
    <cellStyle name="Normal 4 2 4" xfId="79" xr:uid="{00000000-0005-0000-0000-0000E3000000}"/>
    <cellStyle name="Normal 4 2 4 2" xfId="159" xr:uid="{00000000-0005-0000-0000-0000E4000000}"/>
    <cellStyle name="Normal 4 2 4 2 2" xfId="279" xr:uid="{00000000-0005-0000-0000-0000E5000000}"/>
    <cellStyle name="Normal 4 2 4 3" xfId="199" xr:uid="{00000000-0005-0000-0000-0000E6000000}"/>
    <cellStyle name="Normal 4 2 5" xfId="99" xr:uid="{00000000-0005-0000-0000-0000E7000000}"/>
    <cellStyle name="Normal 4 2 5 2" xfId="139" xr:uid="{00000000-0005-0000-0000-0000E8000000}"/>
    <cellStyle name="Normal 4 2 5 2 2" xfId="259" xr:uid="{00000000-0005-0000-0000-0000E9000000}"/>
    <cellStyle name="Normal 4 2 5 3" xfId="219" xr:uid="{00000000-0005-0000-0000-0000EA000000}"/>
    <cellStyle name="Normal 4 2 6" xfId="119" xr:uid="{00000000-0005-0000-0000-0000EB000000}"/>
    <cellStyle name="Normal 4 2 6 2" xfId="239" xr:uid="{00000000-0005-0000-0000-0000EC000000}"/>
    <cellStyle name="Normal 4 2 7" xfId="179" xr:uid="{00000000-0005-0000-0000-0000ED000000}"/>
    <cellStyle name="Normal 4 3" xfId="63" xr:uid="{00000000-0005-0000-0000-0000EE000000}"/>
    <cellStyle name="Normal 4 3 2" xfId="73" xr:uid="{00000000-0005-0000-0000-0000EF000000}"/>
    <cellStyle name="Normal 4 3 2 2" xfId="93" xr:uid="{00000000-0005-0000-0000-0000F0000000}"/>
    <cellStyle name="Normal 4 3 2 2 2" xfId="173" xr:uid="{00000000-0005-0000-0000-0000F1000000}"/>
    <cellStyle name="Normal 4 3 2 2 2 2" xfId="293" xr:uid="{00000000-0005-0000-0000-0000F2000000}"/>
    <cellStyle name="Normal 4 3 2 2 3" xfId="213" xr:uid="{00000000-0005-0000-0000-0000F3000000}"/>
    <cellStyle name="Normal 4 3 2 3" xfId="113" xr:uid="{00000000-0005-0000-0000-0000F4000000}"/>
    <cellStyle name="Normal 4 3 2 3 2" xfId="153" xr:uid="{00000000-0005-0000-0000-0000F5000000}"/>
    <cellStyle name="Normal 4 3 2 3 2 2" xfId="273" xr:uid="{00000000-0005-0000-0000-0000F6000000}"/>
    <cellStyle name="Normal 4 3 2 3 3" xfId="233" xr:uid="{00000000-0005-0000-0000-0000F7000000}"/>
    <cellStyle name="Normal 4 3 2 4" xfId="133" xr:uid="{00000000-0005-0000-0000-0000F8000000}"/>
    <cellStyle name="Normal 4 3 2 4 2" xfId="253" xr:uid="{00000000-0005-0000-0000-0000F9000000}"/>
    <cellStyle name="Normal 4 3 2 5" xfId="193" xr:uid="{00000000-0005-0000-0000-0000FA000000}"/>
    <cellStyle name="Normal 4 3 3" xfId="83" xr:uid="{00000000-0005-0000-0000-0000FB000000}"/>
    <cellStyle name="Normal 4 3 3 2" xfId="163" xr:uid="{00000000-0005-0000-0000-0000FC000000}"/>
    <cellStyle name="Normal 4 3 3 2 2" xfId="283" xr:uid="{00000000-0005-0000-0000-0000FD000000}"/>
    <cellStyle name="Normal 4 3 3 3" xfId="203" xr:uid="{00000000-0005-0000-0000-0000FE000000}"/>
    <cellStyle name="Normal 4 3 4" xfId="103" xr:uid="{00000000-0005-0000-0000-0000FF000000}"/>
    <cellStyle name="Normal 4 3 4 2" xfId="143" xr:uid="{00000000-0005-0000-0000-000000010000}"/>
    <cellStyle name="Normal 4 3 4 2 2" xfId="263" xr:uid="{00000000-0005-0000-0000-000001010000}"/>
    <cellStyle name="Normal 4 3 4 3" xfId="223" xr:uid="{00000000-0005-0000-0000-000002010000}"/>
    <cellStyle name="Normal 4 3 5" xfId="123" xr:uid="{00000000-0005-0000-0000-000003010000}"/>
    <cellStyle name="Normal 4 3 5 2" xfId="243" xr:uid="{00000000-0005-0000-0000-000004010000}"/>
    <cellStyle name="Normal 4 3 6" xfId="183" xr:uid="{00000000-0005-0000-0000-000005010000}"/>
    <cellStyle name="Normal 4 4" xfId="68" xr:uid="{00000000-0005-0000-0000-000006010000}"/>
    <cellStyle name="Normal 4 4 2" xfId="88" xr:uid="{00000000-0005-0000-0000-000007010000}"/>
    <cellStyle name="Normal 4 4 2 2" xfId="168" xr:uid="{00000000-0005-0000-0000-000008010000}"/>
    <cellStyle name="Normal 4 4 2 2 2" xfId="288" xr:uid="{00000000-0005-0000-0000-000009010000}"/>
    <cellStyle name="Normal 4 4 2 3" xfId="208" xr:uid="{00000000-0005-0000-0000-00000A010000}"/>
    <cellStyle name="Normal 4 4 3" xfId="108" xr:uid="{00000000-0005-0000-0000-00000B010000}"/>
    <cellStyle name="Normal 4 4 3 2" xfId="148" xr:uid="{00000000-0005-0000-0000-00000C010000}"/>
    <cellStyle name="Normal 4 4 3 2 2" xfId="268" xr:uid="{00000000-0005-0000-0000-00000D010000}"/>
    <cellStyle name="Normal 4 4 3 3" xfId="228" xr:uid="{00000000-0005-0000-0000-00000E010000}"/>
    <cellStyle name="Normal 4 4 4" xfId="128" xr:uid="{00000000-0005-0000-0000-00000F010000}"/>
    <cellStyle name="Normal 4 4 4 2" xfId="248" xr:uid="{00000000-0005-0000-0000-000010010000}"/>
    <cellStyle name="Normal 4 4 5" xfId="188" xr:uid="{00000000-0005-0000-0000-000011010000}"/>
    <cellStyle name="Normal 4 5" xfId="78" xr:uid="{00000000-0005-0000-0000-000012010000}"/>
    <cellStyle name="Normal 4 5 2" xfId="158" xr:uid="{00000000-0005-0000-0000-000013010000}"/>
    <cellStyle name="Normal 4 5 2 2" xfId="278" xr:uid="{00000000-0005-0000-0000-000014010000}"/>
    <cellStyle name="Normal 4 5 3" xfId="198" xr:uid="{00000000-0005-0000-0000-000015010000}"/>
    <cellStyle name="Normal 4 6" xfId="98" xr:uid="{00000000-0005-0000-0000-000016010000}"/>
    <cellStyle name="Normal 4 6 2" xfId="138" xr:uid="{00000000-0005-0000-0000-000017010000}"/>
    <cellStyle name="Normal 4 6 2 2" xfId="258" xr:uid="{00000000-0005-0000-0000-000018010000}"/>
    <cellStyle name="Normal 4 6 3" xfId="218" xr:uid="{00000000-0005-0000-0000-000019010000}"/>
    <cellStyle name="Normal 4 7" xfId="118" xr:uid="{00000000-0005-0000-0000-00001A010000}"/>
    <cellStyle name="Normal 4 7 2" xfId="238" xr:uid="{00000000-0005-0000-0000-00001B010000}"/>
    <cellStyle name="Normal 4 8" xfId="178" xr:uid="{00000000-0005-0000-0000-00001C010000}"/>
    <cellStyle name="Normal 5" xfId="50" xr:uid="{00000000-0005-0000-0000-00001D010000}"/>
    <cellStyle name="Normal 5 2" xfId="51" xr:uid="{00000000-0005-0000-0000-00001E010000}"/>
    <cellStyle name="Normal 6" xfId="52" xr:uid="{00000000-0005-0000-0000-00001F010000}"/>
    <cellStyle name="Normal 7" xfId="53" xr:uid="{00000000-0005-0000-0000-000020010000}"/>
    <cellStyle name="Normal 8" xfId="54" xr:uid="{00000000-0005-0000-0000-000021010000}"/>
    <cellStyle name="Normal 8 2" xfId="55" xr:uid="{00000000-0005-0000-0000-000022010000}"/>
    <cellStyle name="Normal 9" xfId="295" xr:uid="{E2CDF687-7A8F-428F-BFB1-1C0C7A0BC0A8}"/>
    <cellStyle name="Normal_Estimated Flow-OE" xfId="56" xr:uid="{00000000-0005-0000-0000-000023010000}"/>
    <cellStyle name="Normal_Existing Dwellings" xfId="57" xr:uid="{00000000-0005-0000-0000-000024010000}"/>
    <cellStyle name="Normal_Filter" xfId="58" xr:uid="{00000000-0005-0000-0000-000025010000}"/>
    <cellStyle name="Normal_Sheet9" xfId="59" xr:uid="{00000000-0005-0000-0000-000026010000}"/>
  </cellStyles>
  <dxfs count="1">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FE5E9"/>
      <rgbColor rgb="004B7B6A"/>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139174"/>
      <rgbColor rgb="00003366"/>
      <rgbColor rgb="00339966"/>
      <rgbColor rgb="00003300"/>
      <rgbColor rgb="00333300"/>
      <rgbColor rgb="00993300"/>
      <rgbColor rgb="00993366"/>
      <rgbColor rgb="00333399"/>
      <rgbColor rgb="00333333"/>
    </indexedColors>
    <mruColors>
      <color rgb="FFFFFF99"/>
      <color rgb="FFCFE5E9"/>
      <color rgb="FF66FF33"/>
      <color rgb="FF339966"/>
      <color rgb="FFB5D0E3"/>
      <color rgb="FFFF6600"/>
      <color rgb="FFFF9966"/>
      <color rgb="FF00CC66"/>
      <color rgb="FF009999"/>
      <color rgb="FF33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2.jpeg"/><Relationship Id="rId7" Type="http://schemas.openxmlformats.org/officeDocument/2006/relationships/image" Target="../media/image16.png"/><Relationship Id="rId2" Type="http://schemas.openxmlformats.org/officeDocument/2006/relationships/image" Target="../media/image11.emf"/><Relationship Id="rId1" Type="http://schemas.openxmlformats.org/officeDocument/2006/relationships/image" Target="../media/image10.jpeg"/><Relationship Id="rId6" Type="http://schemas.openxmlformats.org/officeDocument/2006/relationships/image" Target="../media/image15.tiff"/><Relationship Id="rId5" Type="http://schemas.openxmlformats.org/officeDocument/2006/relationships/image" Target="../media/image14.png"/><Relationship Id="rId4" Type="http://schemas.openxmlformats.org/officeDocument/2006/relationships/image" Target="../media/image1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19.jpeg"/><Relationship Id="rId1" Type="http://schemas.openxmlformats.org/officeDocument/2006/relationships/image" Target="../media/image18.png"/><Relationship Id="rId5" Type="http://schemas.openxmlformats.org/officeDocument/2006/relationships/image" Target="../media/image21.png"/><Relationship Id="rId4" Type="http://schemas.openxmlformats.org/officeDocument/2006/relationships/image" Target="../media/image15.tiff"/></Relationships>
</file>

<file path=xl/drawings/_rels/drawing8.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jpeg"/><Relationship Id="rId1" Type="http://schemas.openxmlformats.org/officeDocument/2006/relationships/image" Target="../media/image22.jpeg"/><Relationship Id="rId5" Type="http://schemas.openxmlformats.org/officeDocument/2006/relationships/image" Target="../media/image14.png"/><Relationship Id="rId4" Type="http://schemas.openxmlformats.org/officeDocument/2006/relationships/image" Target="../media/image15.tiff"/></Relationships>
</file>

<file path=xl/drawings/_rels/drawing9.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15.tiff"/><Relationship Id="rId1" Type="http://schemas.openxmlformats.org/officeDocument/2006/relationships/image" Target="../media/image25.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oneCellAnchor>
    <xdr:from>
      <xdr:col>0</xdr:col>
      <xdr:colOff>95252</xdr:colOff>
      <xdr:row>0</xdr:row>
      <xdr:rowOff>71171</xdr:rowOff>
    </xdr:from>
    <xdr:ext cx="623454" cy="623454"/>
    <xdr:pic>
      <xdr:nvPicPr>
        <xdr:cNvPr id="17" name="image1.png">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2" y="71171"/>
          <a:ext cx="623454" cy="623454"/>
        </a:xfrm>
        <a:prstGeom prst="rect">
          <a:avLst/>
        </a:prstGeom>
      </xdr:spPr>
    </xdr:pic>
    <xdr:clientData/>
  </xdr:oneCellAnchor>
  <xdr:oneCellAnchor>
    <xdr:from>
      <xdr:col>0</xdr:col>
      <xdr:colOff>95252</xdr:colOff>
      <xdr:row>44</xdr:row>
      <xdr:rowOff>71171</xdr:rowOff>
    </xdr:from>
    <xdr:ext cx="623454" cy="623454"/>
    <xdr:pic>
      <xdr:nvPicPr>
        <xdr:cNvPr id="18" name="image1.png">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2" y="71171"/>
          <a:ext cx="623454" cy="623454"/>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0</xdr:col>
          <xdr:colOff>647700</xdr:colOff>
          <xdr:row>5</xdr:row>
          <xdr:rowOff>104775</xdr:rowOff>
        </xdr:from>
        <xdr:to>
          <xdr:col>0</xdr:col>
          <xdr:colOff>838200</xdr:colOff>
          <xdr:row>7</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18</xdr:row>
          <xdr:rowOff>123825</xdr:rowOff>
        </xdr:from>
        <xdr:to>
          <xdr:col>0</xdr:col>
          <xdr:colOff>304800</xdr:colOff>
          <xdr:row>20</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19</xdr:row>
          <xdr:rowOff>133350</xdr:rowOff>
        </xdr:from>
        <xdr:to>
          <xdr:col>0</xdr:col>
          <xdr:colOff>304800</xdr:colOff>
          <xdr:row>21</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18</xdr:row>
          <xdr:rowOff>123825</xdr:rowOff>
        </xdr:from>
        <xdr:to>
          <xdr:col>2</xdr:col>
          <xdr:colOff>485775</xdr:colOff>
          <xdr:row>20</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104775</xdr:rowOff>
        </xdr:from>
        <xdr:to>
          <xdr:col>0</xdr:col>
          <xdr:colOff>190500</xdr:colOff>
          <xdr:row>24</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104775</xdr:rowOff>
        </xdr:from>
        <xdr:to>
          <xdr:col>0</xdr:col>
          <xdr:colOff>190500</xdr:colOff>
          <xdr:row>25</xdr:row>
          <xdr:rowOff>47625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114300</xdr:rowOff>
        </xdr:from>
        <xdr:to>
          <xdr:col>0</xdr:col>
          <xdr:colOff>190500</xdr:colOff>
          <xdr:row>26</xdr:row>
          <xdr:rowOff>57150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22</xdr:row>
          <xdr:rowOff>104775</xdr:rowOff>
        </xdr:from>
        <xdr:to>
          <xdr:col>2</xdr:col>
          <xdr:colOff>171450</xdr:colOff>
          <xdr:row>24</xdr:row>
          <xdr:rowOff>47625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23</xdr:row>
          <xdr:rowOff>104775</xdr:rowOff>
        </xdr:from>
        <xdr:to>
          <xdr:col>2</xdr:col>
          <xdr:colOff>171450</xdr:colOff>
          <xdr:row>25</xdr:row>
          <xdr:rowOff>47625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24</xdr:row>
          <xdr:rowOff>104775</xdr:rowOff>
        </xdr:from>
        <xdr:to>
          <xdr:col>2</xdr:col>
          <xdr:colOff>171450</xdr:colOff>
          <xdr:row>26</xdr:row>
          <xdr:rowOff>47625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971550</xdr:colOff>
          <xdr:row>22</xdr:row>
          <xdr:rowOff>104775</xdr:rowOff>
        </xdr:from>
        <xdr:to>
          <xdr:col>4</xdr:col>
          <xdr:colOff>180975</xdr:colOff>
          <xdr:row>24</xdr:row>
          <xdr:rowOff>47625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971550</xdr:colOff>
          <xdr:row>23</xdr:row>
          <xdr:rowOff>114300</xdr:rowOff>
        </xdr:from>
        <xdr:to>
          <xdr:col>4</xdr:col>
          <xdr:colOff>276225</xdr:colOff>
          <xdr:row>25</xdr:row>
          <xdr:rowOff>57150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104775</xdr:rowOff>
        </xdr:from>
        <xdr:to>
          <xdr:col>6</xdr:col>
          <xdr:colOff>190500</xdr:colOff>
          <xdr:row>24</xdr:row>
          <xdr:rowOff>47625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114300</xdr:rowOff>
        </xdr:from>
        <xdr:to>
          <xdr:col>6</xdr:col>
          <xdr:colOff>190500</xdr:colOff>
          <xdr:row>25</xdr:row>
          <xdr:rowOff>57150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828675</xdr:colOff>
          <xdr:row>22</xdr:row>
          <xdr:rowOff>104775</xdr:rowOff>
        </xdr:from>
        <xdr:to>
          <xdr:col>8</xdr:col>
          <xdr:colOff>171450</xdr:colOff>
          <xdr:row>24</xdr:row>
          <xdr:rowOff>47625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828675</xdr:colOff>
          <xdr:row>23</xdr:row>
          <xdr:rowOff>114300</xdr:rowOff>
        </xdr:from>
        <xdr:to>
          <xdr:col>8</xdr:col>
          <xdr:colOff>180975</xdr:colOff>
          <xdr:row>25</xdr:row>
          <xdr:rowOff>57150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28</xdr:row>
          <xdr:rowOff>9525</xdr:rowOff>
        </xdr:from>
        <xdr:to>
          <xdr:col>0</xdr:col>
          <xdr:colOff>276225</xdr:colOff>
          <xdr:row>29</xdr:row>
          <xdr:rowOff>28575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0</xdr:rowOff>
        </xdr:from>
        <xdr:to>
          <xdr:col>1</xdr:col>
          <xdr:colOff>228600</xdr:colOff>
          <xdr:row>29</xdr:row>
          <xdr:rowOff>19050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28</xdr:row>
          <xdr:rowOff>200025</xdr:rowOff>
        </xdr:from>
        <xdr:to>
          <xdr:col>0</xdr:col>
          <xdr:colOff>276225</xdr:colOff>
          <xdr:row>30</xdr:row>
          <xdr:rowOff>57150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200025</xdr:rowOff>
        </xdr:from>
        <xdr:to>
          <xdr:col>1</xdr:col>
          <xdr:colOff>228600</xdr:colOff>
          <xdr:row>30</xdr:row>
          <xdr:rowOff>57150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29</xdr:row>
          <xdr:rowOff>152400</xdr:rowOff>
        </xdr:from>
        <xdr:to>
          <xdr:col>0</xdr:col>
          <xdr:colOff>276225</xdr:colOff>
          <xdr:row>30</xdr:row>
          <xdr:rowOff>257175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xdr:row>
          <xdr:rowOff>152400</xdr:rowOff>
        </xdr:from>
        <xdr:to>
          <xdr:col>1</xdr:col>
          <xdr:colOff>228600</xdr:colOff>
          <xdr:row>30</xdr:row>
          <xdr:rowOff>257175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30</xdr:row>
          <xdr:rowOff>219075</xdr:rowOff>
        </xdr:from>
        <xdr:to>
          <xdr:col>0</xdr:col>
          <xdr:colOff>276225</xdr:colOff>
          <xdr:row>32</xdr:row>
          <xdr:rowOff>47625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30</xdr:row>
          <xdr:rowOff>219075</xdr:rowOff>
        </xdr:from>
        <xdr:to>
          <xdr:col>1</xdr:col>
          <xdr:colOff>228600</xdr:colOff>
          <xdr:row>32</xdr:row>
          <xdr:rowOff>47625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31</xdr:row>
          <xdr:rowOff>114300</xdr:rowOff>
        </xdr:from>
        <xdr:to>
          <xdr:col>0</xdr:col>
          <xdr:colOff>276225</xdr:colOff>
          <xdr:row>33</xdr:row>
          <xdr:rowOff>57150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114300</xdr:rowOff>
        </xdr:from>
        <xdr:to>
          <xdr:col>1</xdr:col>
          <xdr:colOff>228600</xdr:colOff>
          <xdr:row>33</xdr:row>
          <xdr:rowOff>57150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695325</xdr:colOff>
          <xdr:row>35</xdr:row>
          <xdr:rowOff>104775</xdr:rowOff>
        </xdr:from>
        <xdr:to>
          <xdr:col>2</xdr:col>
          <xdr:colOff>28575</xdr:colOff>
          <xdr:row>37</xdr:row>
          <xdr:rowOff>38100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704850</xdr:colOff>
          <xdr:row>33</xdr:row>
          <xdr:rowOff>104775</xdr:rowOff>
        </xdr:from>
        <xdr:to>
          <xdr:col>2</xdr:col>
          <xdr:colOff>38100</xdr:colOff>
          <xdr:row>35</xdr:row>
          <xdr:rowOff>47625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781050</xdr:colOff>
          <xdr:row>33</xdr:row>
          <xdr:rowOff>114300</xdr:rowOff>
        </xdr:from>
        <xdr:to>
          <xdr:col>4</xdr:col>
          <xdr:colOff>38100</xdr:colOff>
          <xdr:row>35</xdr:row>
          <xdr:rowOff>57150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33</xdr:row>
          <xdr:rowOff>104775</xdr:rowOff>
        </xdr:from>
        <xdr:to>
          <xdr:col>7</xdr:col>
          <xdr:colOff>47625</xdr:colOff>
          <xdr:row>35</xdr:row>
          <xdr:rowOff>47625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771525</xdr:colOff>
          <xdr:row>35</xdr:row>
          <xdr:rowOff>114300</xdr:rowOff>
        </xdr:from>
        <xdr:to>
          <xdr:col>4</xdr:col>
          <xdr:colOff>28575</xdr:colOff>
          <xdr:row>37</xdr:row>
          <xdr:rowOff>47625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847725</xdr:colOff>
          <xdr:row>37</xdr:row>
          <xdr:rowOff>133350</xdr:rowOff>
        </xdr:from>
        <xdr:to>
          <xdr:col>1</xdr:col>
          <xdr:colOff>476250</xdr:colOff>
          <xdr:row>39</xdr:row>
          <xdr:rowOff>57150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133350</xdr:rowOff>
        </xdr:from>
        <xdr:to>
          <xdr:col>3</xdr:col>
          <xdr:colOff>485775</xdr:colOff>
          <xdr:row>39</xdr:row>
          <xdr:rowOff>47625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37</xdr:row>
          <xdr:rowOff>133350</xdr:rowOff>
        </xdr:from>
        <xdr:to>
          <xdr:col>5</xdr:col>
          <xdr:colOff>409575</xdr:colOff>
          <xdr:row>39</xdr:row>
          <xdr:rowOff>47625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37</xdr:row>
          <xdr:rowOff>133350</xdr:rowOff>
        </xdr:from>
        <xdr:to>
          <xdr:col>7</xdr:col>
          <xdr:colOff>666750</xdr:colOff>
          <xdr:row>39</xdr:row>
          <xdr:rowOff>47625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847725</xdr:colOff>
          <xdr:row>38</xdr:row>
          <xdr:rowOff>104775</xdr:rowOff>
        </xdr:from>
        <xdr:to>
          <xdr:col>1</xdr:col>
          <xdr:colOff>495300</xdr:colOff>
          <xdr:row>40</xdr:row>
          <xdr:rowOff>47625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847725</xdr:colOff>
          <xdr:row>39</xdr:row>
          <xdr:rowOff>104775</xdr:rowOff>
        </xdr:from>
        <xdr:to>
          <xdr:col>1</xdr:col>
          <xdr:colOff>438150</xdr:colOff>
          <xdr:row>41</xdr:row>
          <xdr:rowOff>47625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104775</xdr:rowOff>
        </xdr:from>
        <xdr:to>
          <xdr:col>3</xdr:col>
          <xdr:colOff>485775</xdr:colOff>
          <xdr:row>41</xdr:row>
          <xdr:rowOff>47625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39</xdr:row>
          <xdr:rowOff>114300</xdr:rowOff>
        </xdr:from>
        <xdr:to>
          <xdr:col>5</xdr:col>
          <xdr:colOff>352425</xdr:colOff>
          <xdr:row>41</xdr:row>
          <xdr:rowOff>57150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39</xdr:row>
          <xdr:rowOff>114300</xdr:rowOff>
        </xdr:from>
        <xdr:to>
          <xdr:col>8</xdr:col>
          <xdr:colOff>352425</xdr:colOff>
          <xdr:row>41</xdr:row>
          <xdr:rowOff>57150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39</xdr:row>
          <xdr:rowOff>114300</xdr:rowOff>
        </xdr:from>
        <xdr:to>
          <xdr:col>9</xdr:col>
          <xdr:colOff>390525</xdr:colOff>
          <xdr:row>41</xdr:row>
          <xdr:rowOff>57150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59</xdr:row>
          <xdr:rowOff>57150</xdr:rowOff>
        </xdr:from>
        <xdr:to>
          <xdr:col>0</xdr:col>
          <xdr:colOff>238125</xdr:colOff>
          <xdr:row>59</xdr:row>
          <xdr:rowOff>247650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352425</xdr:rowOff>
        </xdr:from>
        <xdr:to>
          <xdr:col>0</xdr:col>
          <xdr:colOff>228600</xdr:colOff>
          <xdr:row>60</xdr:row>
          <xdr:rowOff>219075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61</xdr:row>
          <xdr:rowOff>19050</xdr:rowOff>
        </xdr:from>
        <xdr:to>
          <xdr:col>0</xdr:col>
          <xdr:colOff>228600</xdr:colOff>
          <xdr:row>61</xdr:row>
          <xdr:rowOff>285750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62</xdr:row>
          <xdr:rowOff>95250</xdr:rowOff>
        </xdr:from>
        <xdr:to>
          <xdr:col>0</xdr:col>
          <xdr:colOff>228600</xdr:colOff>
          <xdr:row>62</xdr:row>
          <xdr:rowOff>361950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63</xdr:row>
          <xdr:rowOff>0</xdr:rowOff>
        </xdr:from>
        <xdr:to>
          <xdr:col>0</xdr:col>
          <xdr:colOff>228600</xdr:colOff>
          <xdr:row>64</xdr:row>
          <xdr:rowOff>19050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62</xdr:row>
          <xdr:rowOff>104775</xdr:rowOff>
        </xdr:from>
        <xdr:to>
          <xdr:col>3</xdr:col>
          <xdr:colOff>552450</xdr:colOff>
          <xdr:row>62</xdr:row>
          <xdr:rowOff>371475</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62</xdr:row>
          <xdr:rowOff>104775</xdr:rowOff>
        </xdr:from>
        <xdr:to>
          <xdr:col>4</xdr:col>
          <xdr:colOff>390525</xdr:colOff>
          <xdr:row>62</xdr:row>
          <xdr:rowOff>371475</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876300</xdr:colOff>
          <xdr:row>25</xdr:row>
          <xdr:rowOff>104775</xdr:rowOff>
        </xdr:from>
        <xdr:to>
          <xdr:col>2</xdr:col>
          <xdr:colOff>180975</xdr:colOff>
          <xdr:row>27</xdr:row>
          <xdr:rowOff>28575</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62</xdr:row>
          <xdr:rowOff>95250</xdr:rowOff>
        </xdr:from>
        <xdr:to>
          <xdr:col>5</xdr:col>
          <xdr:colOff>533400</xdr:colOff>
          <xdr:row>62</xdr:row>
          <xdr:rowOff>361950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62</xdr:row>
          <xdr:rowOff>95250</xdr:rowOff>
        </xdr:from>
        <xdr:to>
          <xdr:col>6</xdr:col>
          <xdr:colOff>400050</xdr:colOff>
          <xdr:row>62</xdr:row>
          <xdr:rowOff>361950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59</xdr:row>
          <xdr:rowOff>95250</xdr:rowOff>
        </xdr:from>
        <xdr:to>
          <xdr:col>3</xdr:col>
          <xdr:colOff>571500</xdr:colOff>
          <xdr:row>59</xdr:row>
          <xdr:rowOff>266700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59</xdr:row>
          <xdr:rowOff>76200</xdr:rowOff>
        </xdr:from>
        <xdr:to>
          <xdr:col>4</xdr:col>
          <xdr:colOff>400050</xdr:colOff>
          <xdr:row>59</xdr:row>
          <xdr:rowOff>247650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323850</xdr:colOff>
          <xdr:row>59</xdr:row>
          <xdr:rowOff>95250</xdr:rowOff>
        </xdr:from>
        <xdr:to>
          <xdr:col>5</xdr:col>
          <xdr:colOff>552450</xdr:colOff>
          <xdr:row>59</xdr:row>
          <xdr:rowOff>266700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2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171450</xdr:colOff>
          <xdr:row>59</xdr:row>
          <xdr:rowOff>76200</xdr:rowOff>
        </xdr:from>
        <xdr:to>
          <xdr:col>6</xdr:col>
          <xdr:colOff>400050</xdr:colOff>
          <xdr:row>59</xdr:row>
          <xdr:rowOff>247650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2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59</xdr:row>
          <xdr:rowOff>95250</xdr:rowOff>
        </xdr:from>
        <xdr:to>
          <xdr:col>7</xdr:col>
          <xdr:colOff>523875</xdr:colOff>
          <xdr:row>59</xdr:row>
          <xdr:rowOff>276225</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59</xdr:row>
          <xdr:rowOff>66675</xdr:rowOff>
        </xdr:from>
        <xdr:to>
          <xdr:col>8</xdr:col>
          <xdr:colOff>400050</xdr:colOff>
          <xdr:row>59</xdr:row>
          <xdr:rowOff>247650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59</xdr:row>
          <xdr:rowOff>66675</xdr:rowOff>
        </xdr:from>
        <xdr:to>
          <xdr:col>9</xdr:col>
          <xdr:colOff>400050</xdr:colOff>
          <xdr:row>59</xdr:row>
          <xdr:rowOff>247650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59</xdr:row>
          <xdr:rowOff>352425</xdr:rowOff>
        </xdr:from>
        <xdr:to>
          <xdr:col>9</xdr:col>
          <xdr:colOff>400050</xdr:colOff>
          <xdr:row>60</xdr:row>
          <xdr:rowOff>228600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161925</xdr:colOff>
          <xdr:row>59</xdr:row>
          <xdr:rowOff>342900</xdr:rowOff>
        </xdr:from>
        <xdr:to>
          <xdr:col>8</xdr:col>
          <xdr:colOff>390525</xdr:colOff>
          <xdr:row>60</xdr:row>
          <xdr:rowOff>209550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60</xdr:row>
          <xdr:rowOff>19050</xdr:rowOff>
        </xdr:from>
        <xdr:to>
          <xdr:col>7</xdr:col>
          <xdr:colOff>514350</xdr:colOff>
          <xdr:row>60</xdr:row>
          <xdr:rowOff>200025</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60</xdr:row>
          <xdr:rowOff>28575</xdr:rowOff>
        </xdr:from>
        <xdr:to>
          <xdr:col>6</xdr:col>
          <xdr:colOff>409575</xdr:colOff>
          <xdr:row>60</xdr:row>
          <xdr:rowOff>209550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2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314325</xdr:colOff>
          <xdr:row>60</xdr:row>
          <xdr:rowOff>38100</xdr:rowOff>
        </xdr:from>
        <xdr:to>
          <xdr:col>5</xdr:col>
          <xdr:colOff>542925</xdr:colOff>
          <xdr:row>60</xdr:row>
          <xdr:rowOff>219075</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60</xdr:row>
          <xdr:rowOff>28575</xdr:rowOff>
        </xdr:from>
        <xdr:to>
          <xdr:col>4</xdr:col>
          <xdr:colOff>390525</xdr:colOff>
          <xdr:row>60</xdr:row>
          <xdr:rowOff>209550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60</xdr:row>
          <xdr:rowOff>28575</xdr:rowOff>
        </xdr:from>
        <xdr:to>
          <xdr:col>3</xdr:col>
          <xdr:colOff>561975</xdr:colOff>
          <xdr:row>60</xdr:row>
          <xdr:rowOff>209550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61</xdr:row>
          <xdr:rowOff>38100</xdr:rowOff>
        </xdr:from>
        <xdr:to>
          <xdr:col>3</xdr:col>
          <xdr:colOff>561975</xdr:colOff>
          <xdr:row>61</xdr:row>
          <xdr:rowOff>219075</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61</xdr:row>
          <xdr:rowOff>47625</xdr:rowOff>
        </xdr:from>
        <xdr:to>
          <xdr:col>4</xdr:col>
          <xdr:colOff>390525</xdr:colOff>
          <xdr:row>61</xdr:row>
          <xdr:rowOff>228600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61</xdr:row>
          <xdr:rowOff>47625</xdr:rowOff>
        </xdr:from>
        <xdr:to>
          <xdr:col>5</xdr:col>
          <xdr:colOff>533400</xdr:colOff>
          <xdr:row>61</xdr:row>
          <xdr:rowOff>228600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61</xdr:row>
          <xdr:rowOff>28575</xdr:rowOff>
        </xdr:from>
        <xdr:to>
          <xdr:col>6</xdr:col>
          <xdr:colOff>409575</xdr:colOff>
          <xdr:row>61</xdr:row>
          <xdr:rowOff>209550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2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61</xdr:row>
          <xdr:rowOff>28575</xdr:rowOff>
        </xdr:from>
        <xdr:to>
          <xdr:col>7</xdr:col>
          <xdr:colOff>504825</xdr:colOff>
          <xdr:row>61</xdr:row>
          <xdr:rowOff>209550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61</xdr:row>
          <xdr:rowOff>28575</xdr:rowOff>
        </xdr:from>
        <xdr:to>
          <xdr:col>8</xdr:col>
          <xdr:colOff>409575</xdr:colOff>
          <xdr:row>61</xdr:row>
          <xdr:rowOff>209550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61</xdr:row>
          <xdr:rowOff>28575</xdr:rowOff>
        </xdr:from>
        <xdr:to>
          <xdr:col>9</xdr:col>
          <xdr:colOff>409575</xdr:colOff>
          <xdr:row>61</xdr:row>
          <xdr:rowOff>209550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62</xdr:row>
          <xdr:rowOff>123825</xdr:rowOff>
        </xdr:from>
        <xdr:to>
          <xdr:col>7</xdr:col>
          <xdr:colOff>504825</xdr:colOff>
          <xdr:row>62</xdr:row>
          <xdr:rowOff>333375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62</xdr:row>
          <xdr:rowOff>114300</xdr:rowOff>
        </xdr:from>
        <xdr:to>
          <xdr:col>8</xdr:col>
          <xdr:colOff>409575</xdr:colOff>
          <xdr:row>62</xdr:row>
          <xdr:rowOff>295275</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62</xdr:row>
          <xdr:rowOff>114300</xdr:rowOff>
        </xdr:from>
        <xdr:to>
          <xdr:col>9</xdr:col>
          <xdr:colOff>409575</xdr:colOff>
          <xdr:row>62</xdr:row>
          <xdr:rowOff>295275</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63</xdr:row>
          <xdr:rowOff>28575</xdr:rowOff>
        </xdr:from>
        <xdr:to>
          <xdr:col>3</xdr:col>
          <xdr:colOff>552450</xdr:colOff>
          <xdr:row>63</xdr:row>
          <xdr:rowOff>209550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63</xdr:row>
          <xdr:rowOff>28575</xdr:rowOff>
        </xdr:from>
        <xdr:to>
          <xdr:col>4</xdr:col>
          <xdr:colOff>400050</xdr:colOff>
          <xdr:row>63</xdr:row>
          <xdr:rowOff>209550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63</xdr:row>
          <xdr:rowOff>28575</xdr:rowOff>
        </xdr:from>
        <xdr:to>
          <xdr:col>5</xdr:col>
          <xdr:colOff>523875</xdr:colOff>
          <xdr:row>63</xdr:row>
          <xdr:rowOff>209550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63</xdr:row>
          <xdr:rowOff>28575</xdr:rowOff>
        </xdr:from>
        <xdr:to>
          <xdr:col>6</xdr:col>
          <xdr:colOff>409575</xdr:colOff>
          <xdr:row>63</xdr:row>
          <xdr:rowOff>209550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276225</xdr:colOff>
          <xdr:row>63</xdr:row>
          <xdr:rowOff>28575</xdr:rowOff>
        </xdr:from>
        <xdr:to>
          <xdr:col>7</xdr:col>
          <xdr:colOff>504825</xdr:colOff>
          <xdr:row>63</xdr:row>
          <xdr:rowOff>209550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63</xdr:row>
          <xdr:rowOff>28575</xdr:rowOff>
        </xdr:from>
        <xdr:to>
          <xdr:col>8</xdr:col>
          <xdr:colOff>409575</xdr:colOff>
          <xdr:row>63</xdr:row>
          <xdr:rowOff>209550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28575</xdr:rowOff>
        </xdr:from>
        <xdr:to>
          <xdr:col>9</xdr:col>
          <xdr:colOff>409575</xdr:colOff>
          <xdr:row>63</xdr:row>
          <xdr:rowOff>209550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68</xdr:row>
          <xdr:rowOff>28575</xdr:rowOff>
        </xdr:from>
        <xdr:to>
          <xdr:col>0</xdr:col>
          <xdr:colOff>409575</xdr:colOff>
          <xdr:row>68</xdr:row>
          <xdr:rowOff>209550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68</xdr:row>
          <xdr:rowOff>28575</xdr:rowOff>
        </xdr:from>
        <xdr:to>
          <xdr:col>1</xdr:col>
          <xdr:colOff>409575</xdr:colOff>
          <xdr:row>68</xdr:row>
          <xdr:rowOff>209550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69</xdr:row>
          <xdr:rowOff>28575</xdr:rowOff>
        </xdr:from>
        <xdr:to>
          <xdr:col>0</xdr:col>
          <xdr:colOff>409575</xdr:colOff>
          <xdr:row>69</xdr:row>
          <xdr:rowOff>209550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2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69</xdr:row>
          <xdr:rowOff>28575</xdr:rowOff>
        </xdr:from>
        <xdr:to>
          <xdr:col>1</xdr:col>
          <xdr:colOff>409575</xdr:colOff>
          <xdr:row>69</xdr:row>
          <xdr:rowOff>209550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2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70</xdr:row>
          <xdr:rowOff>28575</xdr:rowOff>
        </xdr:from>
        <xdr:to>
          <xdr:col>0</xdr:col>
          <xdr:colOff>409575</xdr:colOff>
          <xdr:row>70</xdr:row>
          <xdr:rowOff>209550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70</xdr:row>
          <xdr:rowOff>28575</xdr:rowOff>
        </xdr:from>
        <xdr:to>
          <xdr:col>1</xdr:col>
          <xdr:colOff>409575</xdr:colOff>
          <xdr:row>70</xdr:row>
          <xdr:rowOff>209550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2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71</xdr:row>
          <xdr:rowOff>28575</xdr:rowOff>
        </xdr:from>
        <xdr:to>
          <xdr:col>0</xdr:col>
          <xdr:colOff>409575</xdr:colOff>
          <xdr:row>71</xdr:row>
          <xdr:rowOff>209550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71</xdr:row>
          <xdr:rowOff>28575</xdr:rowOff>
        </xdr:from>
        <xdr:to>
          <xdr:col>1</xdr:col>
          <xdr:colOff>409575</xdr:colOff>
          <xdr:row>71</xdr:row>
          <xdr:rowOff>209550</xdr:rowOff>
        </xdr:to>
        <xdr:sp macro="" textlink="">
          <xdr:nvSpPr>
            <xdr:cNvPr id="3188" name="Check Box 116"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72</xdr:row>
          <xdr:rowOff>28575</xdr:rowOff>
        </xdr:from>
        <xdr:to>
          <xdr:col>0</xdr:col>
          <xdr:colOff>409575</xdr:colOff>
          <xdr:row>72</xdr:row>
          <xdr:rowOff>209550</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72</xdr:row>
          <xdr:rowOff>28575</xdr:rowOff>
        </xdr:from>
        <xdr:to>
          <xdr:col>1</xdr:col>
          <xdr:colOff>409575</xdr:colOff>
          <xdr:row>72</xdr:row>
          <xdr:rowOff>209550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68</xdr:row>
          <xdr:rowOff>28575</xdr:rowOff>
        </xdr:from>
        <xdr:to>
          <xdr:col>2</xdr:col>
          <xdr:colOff>409575</xdr:colOff>
          <xdr:row>68</xdr:row>
          <xdr:rowOff>209550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69</xdr:row>
          <xdr:rowOff>28575</xdr:rowOff>
        </xdr:from>
        <xdr:to>
          <xdr:col>2</xdr:col>
          <xdr:colOff>409575</xdr:colOff>
          <xdr:row>69</xdr:row>
          <xdr:rowOff>209550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70</xdr:row>
          <xdr:rowOff>28575</xdr:rowOff>
        </xdr:from>
        <xdr:to>
          <xdr:col>2</xdr:col>
          <xdr:colOff>409575</xdr:colOff>
          <xdr:row>70</xdr:row>
          <xdr:rowOff>209550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2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71</xdr:row>
          <xdr:rowOff>28575</xdr:rowOff>
        </xdr:from>
        <xdr:to>
          <xdr:col>2</xdr:col>
          <xdr:colOff>409575</xdr:colOff>
          <xdr:row>71</xdr:row>
          <xdr:rowOff>209550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2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72</xdr:row>
          <xdr:rowOff>28575</xdr:rowOff>
        </xdr:from>
        <xdr:to>
          <xdr:col>2</xdr:col>
          <xdr:colOff>409575</xdr:colOff>
          <xdr:row>72</xdr:row>
          <xdr:rowOff>209550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15</xdr:row>
          <xdr:rowOff>161925</xdr:rowOff>
        </xdr:from>
        <xdr:to>
          <xdr:col>0</xdr:col>
          <xdr:colOff>228600</xdr:colOff>
          <xdr:row>17</xdr:row>
          <xdr:rowOff>47625</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2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114300</xdr:rowOff>
        </xdr:from>
        <xdr:to>
          <xdr:col>0</xdr:col>
          <xdr:colOff>228600</xdr:colOff>
          <xdr:row>18</xdr:row>
          <xdr:rowOff>47625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2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85726</xdr:colOff>
      <xdr:row>0</xdr:row>
      <xdr:rowOff>42595</xdr:rowOff>
    </xdr:from>
    <xdr:ext cx="615949" cy="615949"/>
    <xdr:pic>
      <xdr:nvPicPr>
        <xdr:cNvPr id="2" name="image1.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6" y="42595"/>
          <a:ext cx="615949" cy="615949"/>
        </a:xfrm>
        <a:prstGeom prst="rect">
          <a:avLst/>
        </a:prstGeom>
      </xdr:spPr>
    </xdr:pic>
    <xdr:clientData/>
  </xdr:oneCellAnchor>
  <xdr:oneCellAnchor>
    <xdr:from>
      <xdr:col>0</xdr:col>
      <xdr:colOff>85726</xdr:colOff>
      <xdr:row>36</xdr:row>
      <xdr:rowOff>42596</xdr:rowOff>
    </xdr:from>
    <xdr:ext cx="615949" cy="615949"/>
    <xdr:pic>
      <xdr:nvPicPr>
        <xdr:cNvPr id="3" name="image1.pn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6" y="5548046"/>
          <a:ext cx="615949" cy="615949"/>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247650</xdr:colOff>
          <xdr:row>7</xdr:row>
          <xdr:rowOff>219075</xdr:rowOff>
        </xdr:from>
        <xdr:to>
          <xdr:col>5</xdr:col>
          <xdr:colOff>0</xdr:colOff>
          <xdr:row>9</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3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Type 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7</xdr:row>
          <xdr:rowOff>209550</xdr:rowOff>
        </xdr:from>
        <xdr:to>
          <xdr:col>8</xdr:col>
          <xdr:colOff>0</xdr:colOff>
          <xdr:row>9</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3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Type 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xdr:row>
          <xdr:rowOff>209550</xdr:rowOff>
        </xdr:from>
        <xdr:to>
          <xdr:col>11</xdr:col>
          <xdr:colOff>66675</xdr:colOff>
          <xdr:row>9</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3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Type 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7</xdr:row>
          <xdr:rowOff>209550</xdr:rowOff>
        </xdr:from>
        <xdr:to>
          <xdr:col>14</xdr:col>
          <xdr:colOff>428625</xdr:colOff>
          <xdr:row>9</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3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Type 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7</xdr:row>
          <xdr:rowOff>209550</xdr:rowOff>
        </xdr:from>
        <xdr:to>
          <xdr:col>18</xdr:col>
          <xdr:colOff>76200</xdr:colOff>
          <xdr:row>9</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3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Type 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7</xdr:row>
          <xdr:rowOff>209550</xdr:rowOff>
        </xdr:from>
        <xdr:to>
          <xdr:col>27</xdr:col>
          <xdr:colOff>247650</xdr:colOff>
          <xdr:row>9</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3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7</xdr:row>
          <xdr:rowOff>209550</xdr:rowOff>
        </xdr:from>
        <xdr:to>
          <xdr:col>28</xdr:col>
          <xdr:colOff>38100</xdr:colOff>
          <xdr:row>9</xdr:row>
          <xdr:rowOff>19050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3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7</xdr:row>
          <xdr:rowOff>209550</xdr:rowOff>
        </xdr:from>
        <xdr:to>
          <xdr:col>29</xdr:col>
          <xdr:colOff>57150</xdr:colOff>
          <xdr:row>9</xdr:row>
          <xdr:rowOff>19050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3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III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9525</xdr:colOff>
          <xdr:row>7</xdr:row>
          <xdr:rowOff>209550</xdr:rowOff>
        </xdr:from>
        <xdr:to>
          <xdr:col>30</xdr:col>
          <xdr:colOff>19050</xdr:colOff>
          <xdr:row>9</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3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8</xdr:row>
          <xdr:rowOff>180975</xdr:rowOff>
        </xdr:from>
        <xdr:to>
          <xdr:col>1</xdr:col>
          <xdr:colOff>133350</xdr:colOff>
          <xdr:row>10</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3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Residential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xdr:row>
          <xdr:rowOff>180975</xdr:rowOff>
        </xdr:from>
        <xdr:to>
          <xdr:col>6</xdr:col>
          <xdr:colOff>257175</xdr:colOff>
          <xdr:row>10</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3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Commercial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180975</xdr:rowOff>
        </xdr:from>
        <xdr:to>
          <xdr:col>10</xdr:col>
          <xdr:colOff>0</xdr:colOff>
          <xdr:row>10</xdr:row>
          <xdr:rowOff>19050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3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Seasonal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xdr:row>
          <xdr:rowOff>180975</xdr:rowOff>
        </xdr:from>
        <xdr:to>
          <xdr:col>14</xdr:col>
          <xdr:colOff>28575</xdr:colOff>
          <xdr:row>10</xdr:row>
          <xdr:rowOff>19050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3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200025</xdr:rowOff>
        </xdr:from>
        <xdr:to>
          <xdr:col>2</xdr:col>
          <xdr:colOff>28575</xdr:colOff>
          <xdr:row>27</xdr:row>
          <xdr:rowOff>9525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3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Gravity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209550</xdr:rowOff>
        </xdr:from>
        <xdr:to>
          <xdr:col>6</xdr:col>
          <xdr:colOff>19050</xdr:colOff>
          <xdr:row>27</xdr:row>
          <xdr:rowOff>19050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3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Drop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25</xdr:row>
          <xdr:rowOff>209550</xdr:rowOff>
        </xdr:from>
        <xdr:to>
          <xdr:col>11</xdr:col>
          <xdr:colOff>85725</xdr:colOff>
          <xdr:row>27</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3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Distribution Box</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171450</xdr:rowOff>
        </xdr:from>
        <xdr:to>
          <xdr:col>2</xdr:col>
          <xdr:colOff>9525</xdr:colOff>
          <xdr:row>28</xdr:row>
          <xdr:rowOff>9525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3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Pressure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180975</xdr:rowOff>
        </xdr:from>
        <xdr:to>
          <xdr:col>2</xdr:col>
          <xdr:colOff>171450</xdr:colOff>
          <xdr:row>29</xdr:row>
          <xdr:rowOff>9525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3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Event Counter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27</xdr:row>
          <xdr:rowOff>180975</xdr:rowOff>
        </xdr:from>
        <xdr:to>
          <xdr:col>6</xdr:col>
          <xdr:colOff>19050</xdr:colOff>
          <xdr:row>29</xdr:row>
          <xdr:rowOff>9525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3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50</xdr:row>
          <xdr:rowOff>133350</xdr:rowOff>
        </xdr:from>
        <xdr:to>
          <xdr:col>9</xdr:col>
          <xdr:colOff>219075</xdr:colOff>
          <xdr:row>52</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3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Intermittent/Single Pass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50</xdr:row>
          <xdr:rowOff>133350</xdr:rowOff>
        </xdr:from>
        <xdr:to>
          <xdr:col>14</xdr:col>
          <xdr:colOff>466725</xdr:colOff>
          <xdr:row>52</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3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Recirculating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95250</xdr:colOff>
          <xdr:row>50</xdr:row>
          <xdr:rowOff>123825</xdr:rowOff>
        </xdr:from>
        <xdr:to>
          <xdr:col>21</xdr:col>
          <xdr:colOff>161925</xdr:colOff>
          <xdr:row>52</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3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Subsurface Flow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50</xdr:row>
          <xdr:rowOff>133350</xdr:rowOff>
        </xdr:from>
        <xdr:to>
          <xdr:col>26</xdr:col>
          <xdr:colOff>314325</xdr:colOff>
          <xdr:row>52</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3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51</xdr:row>
          <xdr:rowOff>190500</xdr:rowOff>
        </xdr:from>
        <xdr:to>
          <xdr:col>10</xdr:col>
          <xdr:colOff>9525</xdr:colOff>
          <xdr:row>52</xdr:row>
          <xdr:rowOff>190500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3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51</xdr:row>
          <xdr:rowOff>171450</xdr:rowOff>
        </xdr:from>
        <xdr:to>
          <xdr:col>15</xdr:col>
          <xdr:colOff>19050</xdr:colOff>
          <xdr:row>53</xdr:row>
          <xdr:rowOff>47625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3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52</xdr:row>
          <xdr:rowOff>0</xdr:rowOff>
        </xdr:from>
        <xdr:to>
          <xdr:col>22</xdr:col>
          <xdr:colOff>323850</xdr:colOff>
          <xdr:row>53</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3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Textile/Synthetic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51</xdr:row>
          <xdr:rowOff>180975</xdr:rowOff>
        </xdr:from>
        <xdr:to>
          <xdr:col>29</xdr:col>
          <xdr:colOff>371475</xdr:colOff>
          <xdr:row>53</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3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Constructed Wetland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55</xdr:row>
          <xdr:rowOff>133350</xdr:rowOff>
        </xdr:from>
        <xdr:to>
          <xdr:col>10</xdr:col>
          <xdr:colOff>0</xdr:colOff>
          <xdr:row>57</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3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Suspended Growth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55</xdr:row>
          <xdr:rowOff>133350</xdr:rowOff>
        </xdr:from>
        <xdr:to>
          <xdr:col>14</xdr:col>
          <xdr:colOff>400050</xdr:colOff>
          <xdr:row>57</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3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Fixed Film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55</xdr:row>
          <xdr:rowOff>133350</xdr:rowOff>
        </xdr:from>
        <xdr:to>
          <xdr:col>22</xdr:col>
          <xdr:colOff>114300</xdr:colOff>
          <xdr:row>57</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3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Sequencing Batch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323850</xdr:colOff>
          <xdr:row>55</xdr:row>
          <xdr:rowOff>133350</xdr:rowOff>
        </xdr:from>
        <xdr:to>
          <xdr:col>27</xdr:col>
          <xdr:colOff>0</xdr:colOff>
          <xdr:row>57</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3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11</xdr:col>
      <xdr:colOff>266700</xdr:colOff>
      <xdr:row>0</xdr:row>
      <xdr:rowOff>19050</xdr:rowOff>
    </xdr:from>
    <xdr:to>
      <xdr:col>12</xdr:col>
      <xdr:colOff>590550</xdr:colOff>
      <xdr:row>0</xdr:row>
      <xdr:rowOff>561975</xdr:rowOff>
    </xdr:to>
    <xdr:pic>
      <xdr:nvPicPr>
        <xdr:cNvPr id="2" name="Picture 6" descr="ostp logo PANTONE 328.tif">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58100" y="19050"/>
          <a:ext cx="9334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47625</xdr:rowOff>
    </xdr:from>
    <xdr:to>
      <xdr:col>1</xdr:col>
      <xdr:colOff>733425</xdr:colOff>
      <xdr:row>0</xdr:row>
      <xdr:rowOff>531240</xdr:rowOff>
    </xdr:to>
    <xdr:pic>
      <xdr:nvPicPr>
        <xdr:cNvPr id="3" name="Picture 5" descr="Cwdmk.tif">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47625"/>
          <a:ext cx="1295400" cy="483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21</xdr:row>
      <xdr:rowOff>28575</xdr:rowOff>
    </xdr:from>
    <xdr:to>
      <xdr:col>12</xdr:col>
      <xdr:colOff>581025</xdr:colOff>
      <xdr:row>21</xdr:row>
      <xdr:rowOff>561975</xdr:rowOff>
    </xdr:to>
    <xdr:pic>
      <xdr:nvPicPr>
        <xdr:cNvPr id="4" name="Picture 22" descr="ostp logo PANTONE 328 words">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34175" y="7724775"/>
          <a:ext cx="18478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40005</xdr:colOff>
      <xdr:row>69</xdr:row>
      <xdr:rowOff>150495</xdr:rowOff>
    </xdr:from>
    <xdr:to>
      <xdr:col>7</xdr:col>
      <xdr:colOff>838200</xdr:colOff>
      <xdr:row>74</xdr:row>
      <xdr:rowOff>55465</xdr:rowOff>
    </xdr:to>
    <xdr:pic>
      <xdr:nvPicPr>
        <xdr:cNvPr id="5" name="Picture 9">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74545" y="19528155"/>
          <a:ext cx="2901315" cy="819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9525</xdr:colOff>
          <xdr:row>63</xdr:row>
          <xdr:rowOff>19050</xdr:rowOff>
        </xdr:from>
        <xdr:to>
          <xdr:col>12</xdr:col>
          <xdr:colOff>590550</xdr:colOff>
          <xdr:row>71</xdr:row>
          <xdr:rowOff>171450</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266700</xdr:colOff>
          <xdr:row>2</xdr:row>
          <xdr:rowOff>28575</xdr:rowOff>
        </xdr:from>
        <xdr:to>
          <xdr:col>5</xdr:col>
          <xdr:colOff>428625</xdr:colOff>
          <xdr:row>2</xdr:row>
          <xdr:rowOff>257175</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Outwash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419100</xdr:colOff>
          <xdr:row>2</xdr:row>
          <xdr:rowOff>19050</xdr:rowOff>
        </xdr:from>
        <xdr:to>
          <xdr:col>7</xdr:col>
          <xdr:colOff>152400</xdr:colOff>
          <xdr:row>2</xdr:row>
          <xdr:rowOff>276225</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Lacustrine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123825</xdr:colOff>
          <xdr:row>2</xdr:row>
          <xdr:rowOff>38100</xdr:rowOff>
        </xdr:from>
        <xdr:to>
          <xdr:col>7</xdr:col>
          <xdr:colOff>723900</xdr:colOff>
          <xdr:row>2</xdr:row>
          <xdr:rowOff>247650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733425</xdr:colOff>
          <xdr:row>2</xdr:row>
          <xdr:rowOff>38100</xdr:rowOff>
        </xdr:from>
        <xdr:to>
          <xdr:col>8</xdr:col>
          <xdr:colOff>390525</xdr:colOff>
          <xdr:row>2</xdr:row>
          <xdr:rowOff>238125</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4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Till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352425</xdr:colOff>
          <xdr:row>2</xdr:row>
          <xdr:rowOff>38100</xdr:rowOff>
        </xdr:from>
        <xdr:to>
          <xdr:col>9</xdr:col>
          <xdr:colOff>428625</xdr:colOff>
          <xdr:row>2</xdr:row>
          <xdr:rowOff>238125</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4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Alluvium</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390525</xdr:colOff>
          <xdr:row>2</xdr:row>
          <xdr:rowOff>38100</xdr:rowOff>
        </xdr:from>
        <xdr:to>
          <xdr:col>10</xdr:col>
          <xdr:colOff>438150</xdr:colOff>
          <xdr:row>2</xdr:row>
          <xdr:rowOff>238125</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4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Bedrock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428625</xdr:colOff>
          <xdr:row>2</xdr:row>
          <xdr:rowOff>28575</xdr:rowOff>
        </xdr:from>
        <xdr:to>
          <xdr:col>12</xdr:col>
          <xdr:colOff>390525</xdr:colOff>
          <xdr:row>2</xdr:row>
          <xdr:rowOff>238125</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4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Organic Matter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3</xdr:row>
          <xdr:rowOff>47625</xdr:rowOff>
        </xdr:from>
        <xdr:to>
          <xdr:col>5</xdr:col>
          <xdr:colOff>9525</xdr:colOff>
          <xdr:row>3</xdr:row>
          <xdr:rowOff>257175</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4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Summit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3</xdr:row>
          <xdr:rowOff>47625</xdr:rowOff>
        </xdr:from>
        <xdr:to>
          <xdr:col>6</xdr:col>
          <xdr:colOff>104775</xdr:colOff>
          <xdr:row>3</xdr:row>
          <xdr:rowOff>257175</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4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Shoulder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266700</xdr:colOff>
          <xdr:row>3</xdr:row>
          <xdr:rowOff>38100</xdr:rowOff>
        </xdr:from>
        <xdr:to>
          <xdr:col>7</xdr:col>
          <xdr:colOff>361950</xdr:colOff>
          <xdr:row>3</xdr:row>
          <xdr:rowOff>257175</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4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Back/Side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3</xdr:row>
          <xdr:rowOff>47625</xdr:rowOff>
        </xdr:from>
        <xdr:to>
          <xdr:col>8</xdr:col>
          <xdr:colOff>285750</xdr:colOff>
          <xdr:row>3</xdr:row>
          <xdr:rowOff>257175</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4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Foot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914400</xdr:colOff>
          <xdr:row>3</xdr:row>
          <xdr:rowOff>47625</xdr:rowOff>
        </xdr:from>
        <xdr:to>
          <xdr:col>9</xdr:col>
          <xdr:colOff>266700</xdr:colOff>
          <xdr:row>3</xdr:row>
          <xdr:rowOff>257175</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4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361950</xdr:colOff>
          <xdr:row>23</xdr:row>
          <xdr:rowOff>47625</xdr:rowOff>
        </xdr:from>
        <xdr:to>
          <xdr:col>6</xdr:col>
          <xdr:colOff>352425</xdr:colOff>
          <xdr:row>23</xdr:row>
          <xdr:rowOff>257175</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4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Outwash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466725</xdr:colOff>
          <xdr:row>23</xdr:row>
          <xdr:rowOff>47625</xdr:rowOff>
        </xdr:from>
        <xdr:to>
          <xdr:col>7</xdr:col>
          <xdr:colOff>457200</xdr:colOff>
          <xdr:row>23</xdr:row>
          <xdr:rowOff>257175</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4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Lacustrine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219075</xdr:colOff>
          <xdr:row>23</xdr:row>
          <xdr:rowOff>47625</xdr:rowOff>
        </xdr:from>
        <xdr:to>
          <xdr:col>8</xdr:col>
          <xdr:colOff>257175</xdr:colOff>
          <xdr:row>23</xdr:row>
          <xdr:rowOff>257175</xdr:rowOff>
        </xdr:to>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400-00001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781050</xdr:colOff>
          <xdr:row>23</xdr:row>
          <xdr:rowOff>47625</xdr:rowOff>
        </xdr:from>
        <xdr:to>
          <xdr:col>9</xdr:col>
          <xdr:colOff>95250</xdr:colOff>
          <xdr:row>23</xdr:row>
          <xdr:rowOff>257175</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4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Till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400050</xdr:colOff>
          <xdr:row>23</xdr:row>
          <xdr:rowOff>47625</xdr:rowOff>
        </xdr:from>
        <xdr:to>
          <xdr:col>9</xdr:col>
          <xdr:colOff>657225</xdr:colOff>
          <xdr:row>23</xdr:row>
          <xdr:rowOff>257175</xdr:rowOff>
        </xdr:to>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400-00001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Alluvium</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438150</xdr:colOff>
          <xdr:row>23</xdr:row>
          <xdr:rowOff>47625</xdr:rowOff>
        </xdr:from>
        <xdr:to>
          <xdr:col>10</xdr:col>
          <xdr:colOff>666750</xdr:colOff>
          <xdr:row>23</xdr:row>
          <xdr:rowOff>257175</xdr:rowOff>
        </xdr:to>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400-00001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Bedrock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476250</xdr:colOff>
          <xdr:row>23</xdr:row>
          <xdr:rowOff>47625</xdr:rowOff>
        </xdr:from>
        <xdr:to>
          <xdr:col>11</xdr:col>
          <xdr:colOff>590550</xdr:colOff>
          <xdr:row>23</xdr:row>
          <xdr:rowOff>257175</xdr:rowOff>
        </xdr:to>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400-00001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Organic Matter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24</xdr:row>
          <xdr:rowOff>66675</xdr:rowOff>
        </xdr:from>
        <xdr:to>
          <xdr:col>5</xdr:col>
          <xdr:colOff>57150</xdr:colOff>
          <xdr:row>24</xdr:row>
          <xdr:rowOff>276225</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4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Summit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190500</xdr:colOff>
          <xdr:row>24</xdr:row>
          <xdr:rowOff>66675</xdr:rowOff>
        </xdr:from>
        <xdr:to>
          <xdr:col>6</xdr:col>
          <xdr:colOff>152400</xdr:colOff>
          <xdr:row>24</xdr:row>
          <xdr:rowOff>276225</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4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Shoulder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314325</xdr:colOff>
          <xdr:row>24</xdr:row>
          <xdr:rowOff>57150</xdr:rowOff>
        </xdr:from>
        <xdr:to>
          <xdr:col>7</xdr:col>
          <xdr:colOff>409575</xdr:colOff>
          <xdr:row>24</xdr:row>
          <xdr:rowOff>276225</xdr:rowOff>
        </xdr:to>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400-00001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Back/Side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276225</xdr:colOff>
          <xdr:row>24</xdr:row>
          <xdr:rowOff>66675</xdr:rowOff>
        </xdr:from>
        <xdr:to>
          <xdr:col>8</xdr:col>
          <xdr:colOff>333375</xdr:colOff>
          <xdr:row>24</xdr:row>
          <xdr:rowOff>276225</xdr:rowOff>
        </xdr:to>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400-00001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Foot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24</xdr:row>
          <xdr:rowOff>66675</xdr:rowOff>
        </xdr:from>
        <xdr:to>
          <xdr:col>9</xdr:col>
          <xdr:colOff>304800</xdr:colOff>
          <xdr:row>24</xdr:row>
          <xdr:rowOff>276225</xdr:rowOff>
        </xdr:to>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400-00001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Toe Slope</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11</xdr:col>
      <xdr:colOff>266700</xdr:colOff>
      <xdr:row>0</xdr:row>
      <xdr:rowOff>19051</xdr:rowOff>
    </xdr:from>
    <xdr:to>
      <xdr:col>12</xdr:col>
      <xdr:colOff>590550</xdr:colOff>
      <xdr:row>0</xdr:row>
      <xdr:rowOff>552451</xdr:rowOff>
    </xdr:to>
    <xdr:pic>
      <xdr:nvPicPr>
        <xdr:cNvPr id="2" name="Picture 6" descr="ostp logo PANTONE 328.tif">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58100" y="19051"/>
          <a:ext cx="9334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0</xdr:row>
      <xdr:rowOff>47625</xdr:rowOff>
    </xdr:from>
    <xdr:to>
      <xdr:col>1</xdr:col>
      <xdr:colOff>733425</xdr:colOff>
      <xdr:row>0</xdr:row>
      <xdr:rowOff>531240</xdr:rowOff>
    </xdr:to>
    <xdr:pic>
      <xdr:nvPicPr>
        <xdr:cNvPr id="3" name="Picture 5" descr="Cwdmk.tif">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47625"/>
          <a:ext cx="1295400" cy="4836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238125</xdr:colOff>
      <xdr:row>21</xdr:row>
      <xdr:rowOff>28575</xdr:rowOff>
    </xdr:from>
    <xdr:to>
      <xdr:col>12</xdr:col>
      <xdr:colOff>581025</xdr:colOff>
      <xdr:row>21</xdr:row>
      <xdr:rowOff>561975</xdr:rowOff>
    </xdr:to>
    <xdr:pic>
      <xdr:nvPicPr>
        <xdr:cNvPr id="4" name="Picture 22" descr="ostp logo PANTONE 328 words">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34175" y="7724775"/>
          <a:ext cx="18478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9525</xdr:colOff>
      <xdr:row>69</xdr:row>
      <xdr:rowOff>165735</xdr:rowOff>
    </xdr:from>
    <xdr:to>
      <xdr:col>7</xdr:col>
      <xdr:colOff>670560</xdr:colOff>
      <xdr:row>74</xdr:row>
      <xdr:rowOff>31969</xdr:rowOff>
    </xdr:to>
    <xdr:pic>
      <xdr:nvPicPr>
        <xdr:cNvPr id="5" name="Picture 9">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44065" y="19543395"/>
          <a:ext cx="2764155" cy="7806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9</xdr:col>
          <xdr:colOff>9525</xdr:colOff>
          <xdr:row>63</xdr:row>
          <xdr:rowOff>19050</xdr:rowOff>
        </xdr:from>
        <xdr:to>
          <xdr:col>12</xdr:col>
          <xdr:colOff>600075</xdr:colOff>
          <xdr:row>72</xdr:row>
          <xdr:rowOff>19050</xdr:rowOff>
        </xdr:to>
        <xdr:sp macro="" textlink="">
          <xdr:nvSpPr>
            <xdr:cNvPr id="15361" name="Object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314325</xdr:colOff>
          <xdr:row>2</xdr:row>
          <xdr:rowOff>47625</xdr:rowOff>
        </xdr:from>
        <xdr:to>
          <xdr:col>6</xdr:col>
          <xdr:colOff>304800</xdr:colOff>
          <xdr:row>2</xdr:row>
          <xdr:rowOff>257175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Outwash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419100</xdr:colOff>
          <xdr:row>2</xdr:row>
          <xdr:rowOff>47625</xdr:rowOff>
        </xdr:from>
        <xdr:to>
          <xdr:col>7</xdr:col>
          <xdr:colOff>409575</xdr:colOff>
          <xdr:row>2</xdr:row>
          <xdr:rowOff>257175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5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Lacustrine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171450</xdr:colOff>
          <xdr:row>2</xdr:row>
          <xdr:rowOff>47625</xdr:rowOff>
        </xdr:from>
        <xdr:to>
          <xdr:col>8</xdr:col>
          <xdr:colOff>209550</xdr:colOff>
          <xdr:row>2</xdr:row>
          <xdr:rowOff>257175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5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733425</xdr:colOff>
          <xdr:row>2</xdr:row>
          <xdr:rowOff>47625</xdr:rowOff>
        </xdr:from>
        <xdr:to>
          <xdr:col>9</xdr:col>
          <xdr:colOff>47625</xdr:colOff>
          <xdr:row>2</xdr:row>
          <xdr:rowOff>257175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5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Till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352425</xdr:colOff>
          <xdr:row>2</xdr:row>
          <xdr:rowOff>47625</xdr:rowOff>
        </xdr:from>
        <xdr:to>
          <xdr:col>9</xdr:col>
          <xdr:colOff>609600</xdr:colOff>
          <xdr:row>2</xdr:row>
          <xdr:rowOff>257175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5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Alluvium</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390525</xdr:colOff>
          <xdr:row>2</xdr:row>
          <xdr:rowOff>47625</xdr:rowOff>
        </xdr:from>
        <xdr:to>
          <xdr:col>10</xdr:col>
          <xdr:colOff>619125</xdr:colOff>
          <xdr:row>2</xdr:row>
          <xdr:rowOff>257175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5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Bedrock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428625</xdr:colOff>
          <xdr:row>2</xdr:row>
          <xdr:rowOff>47625</xdr:rowOff>
        </xdr:from>
        <xdr:to>
          <xdr:col>11</xdr:col>
          <xdr:colOff>542925</xdr:colOff>
          <xdr:row>2</xdr:row>
          <xdr:rowOff>257175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5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Organic Matter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3</xdr:row>
          <xdr:rowOff>47625</xdr:rowOff>
        </xdr:from>
        <xdr:to>
          <xdr:col>5</xdr:col>
          <xdr:colOff>9525</xdr:colOff>
          <xdr:row>3</xdr:row>
          <xdr:rowOff>257175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5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Summit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142875</xdr:colOff>
          <xdr:row>3</xdr:row>
          <xdr:rowOff>47625</xdr:rowOff>
        </xdr:from>
        <xdr:to>
          <xdr:col>6</xdr:col>
          <xdr:colOff>104775</xdr:colOff>
          <xdr:row>3</xdr:row>
          <xdr:rowOff>257175</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5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Shoulder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266700</xdr:colOff>
          <xdr:row>3</xdr:row>
          <xdr:rowOff>38100</xdr:rowOff>
        </xdr:from>
        <xdr:to>
          <xdr:col>7</xdr:col>
          <xdr:colOff>361950</xdr:colOff>
          <xdr:row>3</xdr:row>
          <xdr:rowOff>257175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5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Back/Side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228600</xdr:colOff>
          <xdr:row>3</xdr:row>
          <xdr:rowOff>47625</xdr:rowOff>
        </xdr:from>
        <xdr:to>
          <xdr:col>8</xdr:col>
          <xdr:colOff>285750</xdr:colOff>
          <xdr:row>3</xdr:row>
          <xdr:rowOff>257175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5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Foot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914400</xdr:colOff>
          <xdr:row>3</xdr:row>
          <xdr:rowOff>47625</xdr:rowOff>
        </xdr:from>
        <xdr:to>
          <xdr:col>9</xdr:col>
          <xdr:colOff>266700</xdr:colOff>
          <xdr:row>3</xdr:row>
          <xdr:rowOff>257175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5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361950</xdr:colOff>
          <xdr:row>23</xdr:row>
          <xdr:rowOff>47625</xdr:rowOff>
        </xdr:from>
        <xdr:to>
          <xdr:col>6</xdr:col>
          <xdr:colOff>352425</xdr:colOff>
          <xdr:row>23</xdr:row>
          <xdr:rowOff>257175</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5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Outwash</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466725</xdr:colOff>
          <xdr:row>23</xdr:row>
          <xdr:rowOff>47625</xdr:rowOff>
        </xdr:from>
        <xdr:to>
          <xdr:col>7</xdr:col>
          <xdr:colOff>457200</xdr:colOff>
          <xdr:row>23</xdr:row>
          <xdr:rowOff>257175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5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Lacustrine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219075</xdr:colOff>
          <xdr:row>23</xdr:row>
          <xdr:rowOff>47625</xdr:rowOff>
        </xdr:from>
        <xdr:to>
          <xdr:col>8</xdr:col>
          <xdr:colOff>257175</xdr:colOff>
          <xdr:row>23</xdr:row>
          <xdr:rowOff>257175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5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Loess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781050</xdr:colOff>
          <xdr:row>23</xdr:row>
          <xdr:rowOff>47625</xdr:rowOff>
        </xdr:from>
        <xdr:to>
          <xdr:col>9</xdr:col>
          <xdr:colOff>95250</xdr:colOff>
          <xdr:row>23</xdr:row>
          <xdr:rowOff>257175</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5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Till</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400050</xdr:colOff>
          <xdr:row>23</xdr:row>
          <xdr:rowOff>47625</xdr:rowOff>
        </xdr:from>
        <xdr:to>
          <xdr:col>9</xdr:col>
          <xdr:colOff>657225</xdr:colOff>
          <xdr:row>23</xdr:row>
          <xdr:rowOff>257175</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5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Alluvium</a:t>
              </a:r>
            </a:p>
          </xdr:txBody>
        </xdr:sp>
        <xdr:clientData/>
      </xdr:twoCellAnchor>
    </mc:Choice>
    <mc:Fallback/>
  </mc:AlternateContent>
  <mc:AlternateContent xmlns:mc="http://schemas.openxmlformats.org/markup-compatibility/2006">
    <mc:Choice xmlns:a14="http://schemas.microsoft.com/office/drawing/2010/main" Requires="a14">
      <xdr:twoCellAnchor>
        <xdr:from>
          <xdr:col>9</xdr:col>
          <xdr:colOff>438150</xdr:colOff>
          <xdr:row>23</xdr:row>
          <xdr:rowOff>47625</xdr:rowOff>
        </xdr:from>
        <xdr:to>
          <xdr:col>10</xdr:col>
          <xdr:colOff>666750</xdr:colOff>
          <xdr:row>23</xdr:row>
          <xdr:rowOff>257175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5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Bedrock</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476250</xdr:colOff>
          <xdr:row>23</xdr:row>
          <xdr:rowOff>47625</xdr:rowOff>
        </xdr:from>
        <xdr:to>
          <xdr:col>11</xdr:col>
          <xdr:colOff>590550</xdr:colOff>
          <xdr:row>23</xdr:row>
          <xdr:rowOff>257175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5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Organic Matter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66675</xdr:colOff>
          <xdr:row>24</xdr:row>
          <xdr:rowOff>66675</xdr:rowOff>
        </xdr:from>
        <xdr:to>
          <xdr:col>5</xdr:col>
          <xdr:colOff>57150</xdr:colOff>
          <xdr:row>24</xdr:row>
          <xdr:rowOff>276225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5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Summit</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190500</xdr:colOff>
          <xdr:row>24</xdr:row>
          <xdr:rowOff>66675</xdr:rowOff>
        </xdr:from>
        <xdr:to>
          <xdr:col>6</xdr:col>
          <xdr:colOff>152400</xdr:colOff>
          <xdr:row>24</xdr:row>
          <xdr:rowOff>276225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5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Shoulder</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314325</xdr:colOff>
          <xdr:row>24</xdr:row>
          <xdr:rowOff>57150</xdr:rowOff>
        </xdr:from>
        <xdr:to>
          <xdr:col>7</xdr:col>
          <xdr:colOff>409575</xdr:colOff>
          <xdr:row>24</xdr:row>
          <xdr:rowOff>276225</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5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Back/Side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276225</xdr:colOff>
          <xdr:row>24</xdr:row>
          <xdr:rowOff>66675</xdr:rowOff>
        </xdr:from>
        <xdr:to>
          <xdr:col>8</xdr:col>
          <xdr:colOff>333375</xdr:colOff>
          <xdr:row>24</xdr:row>
          <xdr:rowOff>276225</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5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Foot Slope</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0</xdr:colOff>
          <xdr:row>24</xdr:row>
          <xdr:rowOff>57150</xdr:rowOff>
        </xdr:from>
        <xdr:to>
          <xdr:col>9</xdr:col>
          <xdr:colOff>304800</xdr:colOff>
          <xdr:row>24</xdr:row>
          <xdr:rowOff>266700</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5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Toe Slope</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177</xdr:row>
          <xdr:rowOff>28575</xdr:rowOff>
        </xdr:from>
        <xdr:to>
          <xdr:col>8</xdr:col>
          <xdr:colOff>1143000</xdr:colOff>
          <xdr:row>218</xdr:row>
          <xdr:rowOff>142875</xdr:rowOff>
        </xdr:to>
        <xdr:sp macro="" textlink="">
          <xdr:nvSpPr>
            <xdr:cNvPr id="25601" name="Object 1" hidden="1">
              <a:extLst>
                <a:ext uri="{63B3BB69-23CF-44E3-9099-C40C66FF867C}">
                  <a14:compatExt spid="_x0000_s25601"/>
                </a:ext>
                <a:ext uri="{FF2B5EF4-FFF2-40B4-BE49-F238E27FC236}">
                  <a16:creationId xmlns:a16="http://schemas.microsoft.com/office/drawing/2014/main" id="{00000000-0008-0000-0600-0000016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352425</xdr:colOff>
      <xdr:row>5</xdr:row>
      <xdr:rowOff>190500</xdr:rowOff>
    </xdr:from>
    <xdr:to>
      <xdr:col>8</xdr:col>
      <xdr:colOff>495300</xdr:colOff>
      <xdr:row>14</xdr:row>
      <xdr:rowOff>28575</xdr:rowOff>
    </xdr:to>
    <xdr:pic>
      <xdr:nvPicPr>
        <xdr:cNvPr id="2" name="Picture 1" descr="SLCLOGOBMP">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00575" y="1228725"/>
          <a:ext cx="13620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435766</xdr:colOff>
      <xdr:row>189</xdr:row>
      <xdr:rowOff>29252</xdr:rowOff>
    </xdr:from>
    <xdr:ext cx="214315" cy="120767"/>
    <xdr:sp macro="" textlink="$C$132">
      <xdr:nvSpPr>
        <xdr:cNvPr id="3" name="TextBox 2">
          <a:extLst>
            <a:ext uri="{FF2B5EF4-FFF2-40B4-BE49-F238E27FC236}">
              <a16:creationId xmlns:a16="http://schemas.microsoft.com/office/drawing/2014/main" id="{00000000-0008-0000-0600-000003000000}"/>
            </a:ext>
          </a:extLst>
        </xdr:cNvPr>
        <xdr:cNvSpPr txBox="1"/>
      </xdr:nvSpPr>
      <xdr:spPr>
        <a:xfrm>
          <a:off x="435766" y="33833477"/>
          <a:ext cx="214315" cy="120767"/>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2EB814F9-5605-4E00-94C6-C64838AD71D2}" type="TxLink">
            <a:rPr lang="en-US" sz="1100" b="1" i="0" u="none" strike="noStrike">
              <a:solidFill>
                <a:srgbClr val="000000"/>
              </a:solidFill>
              <a:latin typeface="Arial"/>
              <a:cs typeface="Arial"/>
            </a:rPr>
            <a:pPr algn="ctr"/>
            <a:t>0</a:t>
          </a:fld>
          <a:endParaRPr lang="en-US" sz="1100" b="1"/>
        </a:p>
      </xdr:txBody>
    </xdr:sp>
    <xdr:clientData/>
  </xdr:oneCellAnchor>
  <xdr:oneCellAnchor>
    <xdr:from>
      <xdr:col>1</xdr:col>
      <xdr:colOff>506863</xdr:colOff>
      <xdr:row>188</xdr:row>
      <xdr:rowOff>58505</xdr:rowOff>
    </xdr:from>
    <xdr:ext cx="214655" cy="129613"/>
    <xdr:sp macro="" textlink="$C$104">
      <xdr:nvSpPr>
        <xdr:cNvPr id="4" name="TextBox 3">
          <a:extLst>
            <a:ext uri="{FF2B5EF4-FFF2-40B4-BE49-F238E27FC236}">
              <a16:creationId xmlns:a16="http://schemas.microsoft.com/office/drawing/2014/main" id="{00000000-0008-0000-0600-000004000000}"/>
            </a:ext>
          </a:extLst>
        </xdr:cNvPr>
        <xdr:cNvSpPr txBox="1"/>
      </xdr:nvSpPr>
      <xdr:spPr>
        <a:xfrm>
          <a:off x="1116463" y="33700805"/>
          <a:ext cx="214655" cy="129613"/>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96763EA1-F618-4863-BE57-204185EB31D7}" type="TxLink">
            <a:rPr lang="en-US" sz="1100" b="1" i="0" u="none" strike="noStrike">
              <a:solidFill>
                <a:srgbClr val="000000"/>
              </a:solidFill>
              <a:latin typeface="Arial"/>
              <a:cs typeface="Arial"/>
            </a:rPr>
            <a:pPr algn="ctr"/>
            <a:t>0</a:t>
          </a:fld>
          <a:endParaRPr lang="en-US" sz="1100" b="1"/>
        </a:p>
      </xdr:txBody>
    </xdr:sp>
    <xdr:clientData/>
  </xdr:oneCellAnchor>
  <xdr:oneCellAnchor>
    <xdr:from>
      <xdr:col>4</xdr:col>
      <xdr:colOff>610277</xdr:colOff>
      <xdr:row>185</xdr:row>
      <xdr:rowOff>156476</xdr:rowOff>
    </xdr:from>
    <xdr:ext cx="197307" cy="136071"/>
    <xdr:sp macro="" textlink="C117">
      <xdr:nvSpPr>
        <xdr:cNvPr id="5" name="TextBox 4">
          <a:extLst>
            <a:ext uri="{FF2B5EF4-FFF2-40B4-BE49-F238E27FC236}">
              <a16:creationId xmlns:a16="http://schemas.microsoft.com/office/drawing/2014/main" id="{00000000-0008-0000-0600-000005000000}"/>
            </a:ext>
          </a:extLst>
        </xdr:cNvPr>
        <xdr:cNvSpPr txBox="1"/>
      </xdr:nvSpPr>
      <xdr:spPr>
        <a:xfrm>
          <a:off x="3143927" y="33313001"/>
          <a:ext cx="197307" cy="136071"/>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63211878-2A58-4077-BA33-BB2DE2871C65}" type="TxLink">
            <a:rPr lang="en-US" sz="1100" b="1" i="0" u="none" strike="noStrike">
              <a:solidFill>
                <a:srgbClr val="000000"/>
              </a:solidFill>
              <a:latin typeface="Arial"/>
              <a:cs typeface="Arial"/>
            </a:rPr>
            <a:pPr algn="ctr"/>
            <a:t>0</a:t>
          </a:fld>
          <a:endParaRPr lang="en-US" sz="1100" b="1"/>
        </a:p>
      </xdr:txBody>
    </xdr:sp>
    <xdr:clientData/>
  </xdr:oneCellAnchor>
  <xdr:oneCellAnchor>
    <xdr:from>
      <xdr:col>5</xdr:col>
      <xdr:colOff>52391</xdr:colOff>
      <xdr:row>188</xdr:row>
      <xdr:rowOff>136069</xdr:rowOff>
    </xdr:from>
    <xdr:ext cx="309559" cy="130632"/>
    <xdr:sp macro="" textlink="$F$66">
      <xdr:nvSpPr>
        <xdr:cNvPr id="6" name="TextBox 5">
          <a:extLst>
            <a:ext uri="{FF2B5EF4-FFF2-40B4-BE49-F238E27FC236}">
              <a16:creationId xmlns:a16="http://schemas.microsoft.com/office/drawing/2014/main" id="{00000000-0008-0000-0600-000006000000}"/>
            </a:ext>
          </a:extLst>
        </xdr:cNvPr>
        <xdr:cNvSpPr txBox="1"/>
      </xdr:nvSpPr>
      <xdr:spPr>
        <a:xfrm>
          <a:off x="3357566" y="33778369"/>
          <a:ext cx="309559" cy="130632"/>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02CA0854-FC61-4F4E-96BE-98EE018FD582}" type="TxLink">
            <a:rPr lang="en-US" sz="1100" b="1" i="0" u="none" strike="noStrike">
              <a:solidFill>
                <a:srgbClr val="000000"/>
              </a:solidFill>
              <a:latin typeface="Arial"/>
              <a:cs typeface="Arial"/>
            </a:rPr>
            <a:pPr algn="ctr"/>
            <a:t>0.0</a:t>
          </a:fld>
          <a:endParaRPr lang="en-US" sz="1100" b="1"/>
        </a:p>
      </xdr:txBody>
    </xdr:sp>
    <xdr:clientData/>
  </xdr:oneCellAnchor>
  <xdr:oneCellAnchor>
    <xdr:from>
      <xdr:col>4</xdr:col>
      <xdr:colOff>291236</xdr:colOff>
      <xdr:row>188</xdr:row>
      <xdr:rowOff>133350</xdr:rowOff>
    </xdr:from>
    <xdr:ext cx="287452" cy="136407"/>
    <xdr:sp macro="" textlink="$C$66">
      <xdr:nvSpPr>
        <xdr:cNvPr id="7" name="TextBox 6">
          <a:extLst>
            <a:ext uri="{FF2B5EF4-FFF2-40B4-BE49-F238E27FC236}">
              <a16:creationId xmlns:a16="http://schemas.microsoft.com/office/drawing/2014/main" id="{00000000-0008-0000-0600-000007000000}"/>
            </a:ext>
          </a:extLst>
        </xdr:cNvPr>
        <xdr:cNvSpPr txBox="1"/>
      </xdr:nvSpPr>
      <xdr:spPr>
        <a:xfrm>
          <a:off x="2824886" y="33775650"/>
          <a:ext cx="287452" cy="136407"/>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3EA1E7A3-E51B-4372-9995-25DF2B6FA0E2}" type="TxLink">
            <a:rPr lang="en-US" sz="1100" b="1" i="0" u="none" strike="noStrike">
              <a:solidFill>
                <a:srgbClr val="000000"/>
              </a:solidFill>
              <a:latin typeface="Arial"/>
              <a:cs typeface="Arial"/>
            </a:rPr>
            <a:pPr algn="ctr"/>
            <a:t>#DIV/0!</a:t>
          </a:fld>
          <a:endParaRPr lang="en-US" sz="1100" b="1"/>
        </a:p>
      </xdr:txBody>
    </xdr:sp>
    <xdr:clientData/>
  </xdr:oneCellAnchor>
  <xdr:oneCellAnchor>
    <xdr:from>
      <xdr:col>4</xdr:col>
      <xdr:colOff>608237</xdr:colOff>
      <xdr:row>191</xdr:row>
      <xdr:rowOff>102727</xdr:rowOff>
    </xdr:from>
    <xdr:ext cx="203769" cy="142538"/>
    <xdr:sp macro="" textlink="$C$126">
      <xdr:nvSpPr>
        <xdr:cNvPr id="8" name="TextBox 7">
          <a:extLst>
            <a:ext uri="{FF2B5EF4-FFF2-40B4-BE49-F238E27FC236}">
              <a16:creationId xmlns:a16="http://schemas.microsoft.com/office/drawing/2014/main" id="{00000000-0008-0000-0600-000008000000}"/>
            </a:ext>
          </a:extLst>
        </xdr:cNvPr>
        <xdr:cNvSpPr txBox="1"/>
      </xdr:nvSpPr>
      <xdr:spPr>
        <a:xfrm>
          <a:off x="3141887" y="34230802"/>
          <a:ext cx="203769" cy="142538"/>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F6855E59-6869-46DA-81D3-30BCF952ADDF}" type="TxLink">
            <a:rPr lang="en-US" sz="1100" b="1" i="0" u="none" strike="noStrike">
              <a:solidFill>
                <a:srgbClr val="000000"/>
              </a:solidFill>
              <a:latin typeface="Arial"/>
              <a:cs typeface="Arial"/>
            </a:rPr>
            <a:pPr algn="ctr"/>
            <a:t>0</a:t>
          </a:fld>
          <a:endParaRPr lang="en-US" sz="1100" b="1"/>
        </a:p>
      </xdr:txBody>
    </xdr:sp>
    <xdr:clientData/>
  </xdr:oneCellAnchor>
  <xdr:oneCellAnchor>
    <xdr:from>
      <xdr:col>5</xdr:col>
      <xdr:colOff>333368</xdr:colOff>
      <xdr:row>207</xdr:row>
      <xdr:rowOff>147983</xdr:rowOff>
    </xdr:from>
    <xdr:ext cx="228605" cy="144917"/>
    <xdr:sp macro="" textlink="$D$92">
      <xdr:nvSpPr>
        <xdr:cNvPr id="9" name="TextBox 8">
          <a:extLst>
            <a:ext uri="{FF2B5EF4-FFF2-40B4-BE49-F238E27FC236}">
              <a16:creationId xmlns:a16="http://schemas.microsoft.com/office/drawing/2014/main" id="{00000000-0008-0000-0600-000009000000}"/>
            </a:ext>
          </a:extLst>
        </xdr:cNvPr>
        <xdr:cNvSpPr txBox="1"/>
      </xdr:nvSpPr>
      <xdr:spPr>
        <a:xfrm>
          <a:off x="3638543" y="36866858"/>
          <a:ext cx="228605" cy="144917"/>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A7B58B06-135D-475B-B143-2CE24F9C887F}" type="TxLink">
            <a:rPr lang="en-US" sz="1100" b="1" i="0" u="none" strike="noStrike">
              <a:solidFill>
                <a:srgbClr val="000000"/>
              </a:solidFill>
              <a:latin typeface="Arial"/>
              <a:cs typeface="Arial"/>
            </a:rPr>
            <a:pPr algn="ctr"/>
            <a:t>10</a:t>
          </a:fld>
          <a:endParaRPr lang="en-US" sz="1100" b="1"/>
        </a:p>
      </xdr:txBody>
    </xdr:sp>
    <xdr:clientData/>
  </xdr:oneCellAnchor>
  <xdr:oneCellAnchor>
    <xdr:from>
      <xdr:col>4</xdr:col>
      <xdr:colOff>73819</xdr:colOff>
      <xdr:row>210</xdr:row>
      <xdr:rowOff>8845</xdr:rowOff>
    </xdr:from>
    <xdr:ext cx="271462" cy="188799"/>
    <xdr:sp macro="" textlink="$F$76">
      <xdr:nvSpPr>
        <xdr:cNvPr id="10" name="TextBox 9">
          <a:extLst>
            <a:ext uri="{FF2B5EF4-FFF2-40B4-BE49-F238E27FC236}">
              <a16:creationId xmlns:a16="http://schemas.microsoft.com/office/drawing/2014/main" id="{00000000-0008-0000-0600-00000A000000}"/>
            </a:ext>
          </a:extLst>
        </xdr:cNvPr>
        <xdr:cNvSpPr txBox="1"/>
      </xdr:nvSpPr>
      <xdr:spPr>
        <a:xfrm>
          <a:off x="2607469" y="41099695"/>
          <a:ext cx="271462" cy="188799"/>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64314A1A-698D-4E41-A5ED-AFFDB8F19B71}" type="TxLink">
            <a:rPr lang="en-US" sz="1100" b="1" i="0" u="none" strike="noStrike">
              <a:solidFill>
                <a:srgbClr val="000000"/>
              </a:solidFill>
              <a:latin typeface="Arial"/>
              <a:cs typeface="Arial"/>
            </a:rPr>
            <a:pPr algn="ctr"/>
            <a:t>36</a:t>
          </a:fld>
          <a:endParaRPr lang="en-US" sz="1100" b="1"/>
        </a:p>
      </xdr:txBody>
    </xdr:sp>
    <xdr:clientData/>
  </xdr:oneCellAnchor>
  <xdr:oneCellAnchor>
    <xdr:from>
      <xdr:col>4</xdr:col>
      <xdr:colOff>504826</xdr:colOff>
      <xdr:row>195</xdr:row>
      <xdr:rowOff>57821</xdr:rowOff>
    </xdr:from>
    <xdr:ext cx="395287" cy="158862"/>
    <xdr:sp macro="" textlink="C109">
      <xdr:nvSpPr>
        <xdr:cNvPr id="11" name="TextBox 10">
          <a:extLst>
            <a:ext uri="{FF2B5EF4-FFF2-40B4-BE49-F238E27FC236}">
              <a16:creationId xmlns:a16="http://schemas.microsoft.com/office/drawing/2014/main" id="{00000000-0008-0000-0600-00000B000000}"/>
            </a:ext>
          </a:extLst>
        </xdr:cNvPr>
        <xdr:cNvSpPr txBox="1"/>
      </xdr:nvSpPr>
      <xdr:spPr>
        <a:xfrm>
          <a:off x="3038476" y="34833596"/>
          <a:ext cx="395287" cy="158862"/>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5AACA6F7-6C04-4858-AF24-3DB9DE722EBF}" type="TxLink">
            <a:rPr lang="en-US" sz="1100" b="1" i="0" u="none" strike="noStrike">
              <a:solidFill>
                <a:srgbClr val="000000"/>
              </a:solidFill>
              <a:latin typeface="Arial"/>
              <a:cs typeface="Arial"/>
            </a:rPr>
            <a:pPr algn="ctr"/>
            <a:t>#DIV/0!</a:t>
          </a:fld>
          <a:endParaRPr lang="en-US" sz="1100" b="1" i="0" u="none" strike="noStrike">
            <a:solidFill>
              <a:srgbClr val="000000"/>
            </a:solidFill>
            <a:latin typeface="Arial"/>
            <a:cs typeface="Arial"/>
          </a:endParaRPr>
        </a:p>
      </xdr:txBody>
    </xdr:sp>
    <xdr:clientData/>
  </xdr:oneCellAnchor>
  <xdr:oneCellAnchor>
    <xdr:from>
      <xdr:col>4</xdr:col>
      <xdr:colOff>605853</xdr:colOff>
      <xdr:row>217</xdr:row>
      <xdr:rowOff>54081</xdr:rowOff>
    </xdr:from>
    <xdr:ext cx="503811" cy="178254"/>
    <xdr:sp macro="" textlink="$F$164">
      <xdr:nvSpPr>
        <xdr:cNvPr id="12" name="TextBox 11">
          <a:extLst>
            <a:ext uri="{FF2B5EF4-FFF2-40B4-BE49-F238E27FC236}">
              <a16:creationId xmlns:a16="http://schemas.microsoft.com/office/drawing/2014/main" id="{00000000-0008-0000-0600-00000C000000}"/>
            </a:ext>
          </a:extLst>
        </xdr:cNvPr>
        <xdr:cNvSpPr txBox="1"/>
      </xdr:nvSpPr>
      <xdr:spPr>
        <a:xfrm>
          <a:off x="3139503" y="42278406"/>
          <a:ext cx="503811" cy="178254"/>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E141E727-470A-4C66-994C-A574444F384E}" type="TxLink">
            <a:rPr lang="en-US" sz="1100" b="1" i="0" u="none" strike="noStrike">
              <a:solidFill>
                <a:srgbClr val="000000"/>
              </a:solidFill>
              <a:latin typeface="Arial"/>
              <a:cs typeface="Arial"/>
            </a:rPr>
            <a:pPr algn="ctr"/>
            <a:t>#DIV/0!</a:t>
          </a:fld>
          <a:endParaRPr lang="en-US" sz="1100" b="1"/>
        </a:p>
      </xdr:txBody>
    </xdr:sp>
    <xdr:clientData/>
  </xdr:oneCellAnchor>
  <xdr:oneCellAnchor>
    <xdr:from>
      <xdr:col>5</xdr:col>
      <xdr:colOff>400733</xdr:colOff>
      <xdr:row>210</xdr:row>
      <xdr:rowOff>58855</xdr:rowOff>
    </xdr:from>
    <xdr:ext cx="337456" cy="180973"/>
    <xdr:sp macro="" textlink="$D$84">
      <xdr:nvSpPr>
        <xdr:cNvPr id="13" name="TextBox 12">
          <a:extLst>
            <a:ext uri="{FF2B5EF4-FFF2-40B4-BE49-F238E27FC236}">
              <a16:creationId xmlns:a16="http://schemas.microsoft.com/office/drawing/2014/main" id="{00000000-0008-0000-0600-00000D000000}"/>
            </a:ext>
          </a:extLst>
        </xdr:cNvPr>
        <xdr:cNvSpPr txBox="1"/>
      </xdr:nvSpPr>
      <xdr:spPr>
        <a:xfrm>
          <a:off x="3705908" y="41149705"/>
          <a:ext cx="337456" cy="180973"/>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0942604A-7B6F-486C-B2BD-E8C9FB3B2913}" type="TxLink">
            <a:rPr lang="en-US" sz="1100" b="1" i="0" u="none" strike="noStrike">
              <a:solidFill>
                <a:srgbClr val="000000"/>
              </a:solidFill>
              <a:latin typeface="Arial"/>
              <a:cs typeface="Arial"/>
            </a:rPr>
            <a:pPr algn="ctr"/>
            <a:t>36</a:t>
          </a:fld>
          <a:endParaRPr lang="en-US" sz="1100" b="1"/>
        </a:p>
      </xdr:txBody>
    </xdr:sp>
    <xdr:clientData/>
  </xdr:oneCellAnchor>
  <xdr:oneCellAnchor>
    <xdr:from>
      <xdr:col>7</xdr:col>
      <xdr:colOff>476384</xdr:colOff>
      <xdr:row>188</xdr:row>
      <xdr:rowOff>71366</xdr:rowOff>
    </xdr:from>
    <xdr:ext cx="214655" cy="129613"/>
    <xdr:sp macro="" textlink="$C$104">
      <xdr:nvSpPr>
        <xdr:cNvPr id="14" name="TextBox 13">
          <a:extLst>
            <a:ext uri="{FF2B5EF4-FFF2-40B4-BE49-F238E27FC236}">
              <a16:creationId xmlns:a16="http://schemas.microsoft.com/office/drawing/2014/main" id="{00000000-0008-0000-0600-00000E000000}"/>
            </a:ext>
          </a:extLst>
        </xdr:cNvPr>
        <xdr:cNvSpPr txBox="1"/>
      </xdr:nvSpPr>
      <xdr:spPr>
        <a:xfrm>
          <a:off x="5223644" y="32974526"/>
          <a:ext cx="214655" cy="129613"/>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D1043610-87DF-42E2-AC9B-33E677D41070}" type="TxLink">
            <a:rPr lang="en-US" sz="1100" b="1" i="0" u="none" strike="noStrike">
              <a:solidFill>
                <a:srgbClr val="000000"/>
              </a:solidFill>
              <a:latin typeface="Arial"/>
              <a:cs typeface="Arial"/>
            </a:rPr>
            <a:pPr algn="ctr"/>
            <a:t>0</a:t>
          </a:fld>
          <a:endParaRPr lang="en-US" sz="1100" b="1"/>
        </a:p>
      </xdr:txBody>
    </xdr:sp>
    <xdr:clientData/>
  </xdr:oneCellAnchor>
  <xdr:oneCellAnchor>
    <xdr:from>
      <xdr:col>8</xdr:col>
      <xdr:colOff>229617</xdr:colOff>
      <xdr:row>207</xdr:row>
      <xdr:rowOff>149339</xdr:rowOff>
    </xdr:from>
    <xdr:ext cx="227586" cy="126891"/>
    <xdr:sp macro="" textlink="$D$32">
      <xdr:nvSpPr>
        <xdr:cNvPr id="15" name="TextBox 14">
          <a:extLst>
            <a:ext uri="{FF2B5EF4-FFF2-40B4-BE49-F238E27FC236}">
              <a16:creationId xmlns:a16="http://schemas.microsoft.com/office/drawing/2014/main" id="{00000000-0008-0000-0600-00000F000000}"/>
            </a:ext>
          </a:extLst>
        </xdr:cNvPr>
        <xdr:cNvSpPr txBox="1"/>
      </xdr:nvSpPr>
      <xdr:spPr>
        <a:xfrm>
          <a:off x="5468367" y="36868214"/>
          <a:ext cx="227586" cy="126891"/>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7B49EC3E-83E7-4D28-A541-97118C113989}" type="TxLink">
            <a:rPr lang="en-US" sz="1100" b="1" i="0" u="none" strike="noStrike">
              <a:solidFill>
                <a:srgbClr val="000000"/>
              </a:solidFill>
              <a:latin typeface="Arial"/>
              <a:cs typeface="Arial"/>
            </a:rPr>
            <a:pPr algn="ctr"/>
            <a:t> </a:t>
          </a:fld>
          <a:endParaRPr lang="en-US" sz="1100" b="1" i="0" u="none" strike="noStrike">
            <a:solidFill>
              <a:srgbClr val="000000"/>
            </a:solidFill>
            <a:latin typeface="Arial"/>
            <a:cs typeface="Arial"/>
          </a:endParaRPr>
        </a:p>
      </xdr:txBody>
    </xdr:sp>
    <xdr:clientData/>
  </xdr:oneCellAnchor>
  <xdr:oneCellAnchor>
    <xdr:from>
      <xdr:col>8</xdr:col>
      <xdr:colOff>552451</xdr:colOff>
      <xdr:row>207</xdr:row>
      <xdr:rowOff>152404</xdr:rowOff>
    </xdr:from>
    <xdr:ext cx="226219" cy="119062"/>
    <xdr:sp macro="" textlink="$F$32">
      <xdr:nvSpPr>
        <xdr:cNvPr id="16" name="TextBox 15">
          <a:extLst>
            <a:ext uri="{FF2B5EF4-FFF2-40B4-BE49-F238E27FC236}">
              <a16:creationId xmlns:a16="http://schemas.microsoft.com/office/drawing/2014/main" id="{00000000-0008-0000-0600-000010000000}"/>
            </a:ext>
          </a:extLst>
        </xdr:cNvPr>
        <xdr:cNvSpPr txBox="1"/>
      </xdr:nvSpPr>
      <xdr:spPr>
        <a:xfrm>
          <a:off x="5791201" y="36871279"/>
          <a:ext cx="226219" cy="119062"/>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2ADB6E7D-A156-40AF-BA96-235B0E913CEE}" type="TxLink">
            <a:rPr lang="en-US" sz="1100" b="1" i="0" u="none" strike="noStrike">
              <a:solidFill>
                <a:srgbClr val="000000"/>
              </a:solidFill>
              <a:latin typeface="Arial"/>
              <a:cs typeface="Arial"/>
            </a:rPr>
            <a:pPr algn="ctr"/>
            <a:t>1.0</a:t>
          </a:fld>
          <a:endParaRPr lang="en-US" sz="1100" b="1" i="0" u="none" strike="noStrike">
            <a:solidFill>
              <a:srgbClr val="000000"/>
            </a:solidFill>
            <a:latin typeface="Arial"/>
            <a:cs typeface="Arial"/>
          </a:endParaRPr>
        </a:p>
      </xdr:txBody>
    </xdr:sp>
    <xdr:clientData/>
  </xdr:oneCellAnchor>
  <xdr:oneCellAnchor>
    <xdr:from>
      <xdr:col>8</xdr:col>
      <xdr:colOff>435780</xdr:colOff>
      <xdr:row>207</xdr:row>
      <xdr:rowOff>137433</xdr:rowOff>
    </xdr:from>
    <xdr:ext cx="126206" cy="126891"/>
    <xdr:sp macro="" textlink="">
      <xdr:nvSpPr>
        <xdr:cNvPr id="17" name="TextBox 16">
          <a:extLst>
            <a:ext uri="{FF2B5EF4-FFF2-40B4-BE49-F238E27FC236}">
              <a16:creationId xmlns:a16="http://schemas.microsoft.com/office/drawing/2014/main" id="{00000000-0008-0000-0600-000011000000}"/>
            </a:ext>
          </a:extLst>
        </xdr:cNvPr>
        <xdr:cNvSpPr txBox="1"/>
      </xdr:nvSpPr>
      <xdr:spPr>
        <a:xfrm>
          <a:off x="5674530" y="36856308"/>
          <a:ext cx="126206" cy="126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r>
            <a:rPr lang="en-US" sz="1100" b="1" i="0" u="none" strike="noStrike">
              <a:solidFill>
                <a:srgbClr val="000000"/>
              </a:solidFill>
              <a:latin typeface="Arial"/>
              <a:cs typeface="Arial"/>
            </a:rPr>
            <a:t>:</a:t>
          </a:r>
        </a:p>
      </xdr:txBody>
    </xdr:sp>
    <xdr:clientData/>
  </xdr:oneCellAnchor>
  <xdr:oneCellAnchor>
    <xdr:from>
      <xdr:col>2</xdr:col>
      <xdr:colOff>611499</xdr:colOff>
      <xdr:row>203</xdr:row>
      <xdr:rowOff>80355</xdr:rowOff>
    </xdr:from>
    <xdr:ext cx="228605" cy="144917"/>
    <xdr:sp macro="" textlink="$D$92">
      <xdr:nvSpPr>
        <xdr:cNvPr id="18" name="TextBox 17">
          <a:extLst>
            <a:ext uri="{FF2B5EF4-FFF2-40B4-BE49-F238E27FC236}">
              <a16:creationId xmlns:a16="http://schemas.microsoft.com/office/drawing/2014/main" id="{00000000-0008-0000-0600-000012000000}"/>
            </a:ext>
          </a:extLst>
        </xdr:cNvPr>
        <xdr:cNvSpPr txBox="1"/>
      </xdr:nvSpPr>
      <xdr:spPr>
        <a:xfrm>
          <a:off x="1830699" y="35498115"/>
          <a:ext cx="228605" cy="144917"/>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a:fld id="{26B9249D-A952-49A0-ABFF-8ACF8CFD8312}" type="TxLink">
            <a:rPr lang="en-US" sz="1100" b="1" i="0" u="none" strike="noStrike">
              <a:solidFill>
                <a:srgbClr val="000000"/>
              </a:solidFill>
              <a:latin typeface="Arial"/>
              <a:cs typeface="Arial"/>
            </a:rPr>
            <a:pPr algn="ctr"/>
            <a:t>10</a:t>
          </a:fld>
          <a:endParaRPr lang="en-US" sz="1100" b="1"/>
        </a:p>
      </xdr:txBody>
    </xdr:sp>
    <xdr:clientData/>
  </xdr:oneCellAnchor>
  <xdr:twoCellAnchor editAs="oneCell">
    <xdr:from>
      <xdr:col>0</xdr:col>
      <xdr:colOff>95250</xdr:colOff>
      <xdr:row>177</xdr:row>
      <xdr:rowOff>57151</xdr:rowOff>
    </xdr:from>
    <xdr:to>
      <xdr:col>1</xdr:col>
      <xdr:colOff>602747</xdr:colOff>
      <xdr:row>184</xdr:row>
      <xdr:rowOff>9526</xdr:rowOff>
    </xdr:to>
    <xdr:pic>
      <xdr:nvPicPr>
        <xdr:cNvPr id="19" name="Picture 1" descr="SLCLOGOBMP">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31918276"/>
          <a:ext cx="1117097"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514351</xdr:colOff>
      <xdr:row>180</xdr:row>
      <xdr:rowOff>119732</xdr:rowOff>
    </xdr:from>
    <xdr:ext cx="1543049" cy="223167"/>
    <xdr:sp macro="" textlink="">
      <xdr:nvSpPr>
        <xdr:cNvPr id="20" name="TextBox 19">
          <a:extLst>
            <a:ext uri="{FF2B5EF4-FFF2-40B4-BE49-F238E27FC236}">
              <a16:creationId xmlns:a16="http://schemas.microsoft.com/office/drawing/2014/main" id="{00000000-0008-0000-0600-000014000000}"/>
            </a:ext>
          </a:extLst>
        </xdr:cNvPr>
        <xdr:cNvSpPr txBox="1"/>
      </xdr:nvSpPr>
      <xdr:spPr>
        <a:xfrm>
          <a:off x="3048001" y="32466632"/>
          <a:ext cx="1543049" cy="223167"/>
        </a:xfrm>
        <a:prstGeom prst="rect">
          <a:avLst/>
        </a:prstGeom>
        <a:solidFill>
          <a:schemeClr val="bg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noAutofit/>
        </a:bodyPr>
        <a:lstStyle/>
        <a:p>
          <a:pPr algn="l"/>
          <a:endParaRPr lang="en-US" b="0" i="0" u="none" strike="noStrike">
            <a:solidFill>
              <a:srgbClr val="000000"/>
            </a:solidFill>
          </a:endParaRPr>
        </a:p>
      </xdr:txBody>
    </xdr:sp>
    <xdr:clientData/>
  </xdr:oneCellAnchor>
  <xdr:oneCellAnchor>
    <xdr:from>
      <xdr:col>9</xdr:col>
      <xdr:colOff>609600</xdr:colOff>
      <xdr:row>22</xdr:row>
      <xdr:rowOff>85724</xdr:rowOff>
    </xdr:from>
    <xdr:ext cx="3724275" cy="264560"/>
    <xdr:sp macro="" textlink="">
      <xdr:nvSpPr>
        <xdr:cNvPr id="21" name="TextBox 20">
          <a:extLst>
            <a:ext uri="{FF2B5EF4-FFF2-40B4-BE49-F238E27FC236}">
              <a16:creationId xmlns:a16="http://schemas.microsoft.com/office/drawing/2014/main" id="{00000000-0008-0000-0600-000015000000}"/>
            </a:ext>
          </a:extLst>
        </xdr:cNvPr>
        <xdr:cNvSpPr txBox="1"/>
      </xdr:nvSpPr>
      <xdr:spPr>
        <a:xfrm>
          <a:off x="7239000" y="4295774"/>
          <a:ext cx="372427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twoCellAnchor editAs="oneCell">
    <xdr:from>
      <xdr:col>9</xdr:col>
      <xdr:colOff>28575</xdr:colOff>
      <xdr:row>35</xdr:row>
      <xdr:rowOff>0</xdr:rowOff>
    </xdr:from>
    <xdr:to>
      <xdr:col>15</xdr:col>
      <xdr:colOff>495300</xdr:colOff>
      <xdr:row>48</xdr:row>
      <xdr:rowOff>76200</xdr:rowOff>
    </xdr:to>
    <xdr:pic>
      <xdr:nvPicPr>
        <xdr:cNvPr id="22" name="Picture 26">
          <a:extLst>
            <a:ext uri="{FF2B5EF4-FFF2-40B4-BE49-F238E27FC236}">
              <a16:creationId xmlns:a16="http://schemas.microsoft.com/office/drawing/2014/main" id="{00000000-0008-0000-06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57975" y="6648450"/>
          <a:ext cx="4124325" cy="2190750"/>
        </a:xfrm>
        <a:prstGeom prst="rect">
          <a:avLst/>
        </a:prstGeom>
        <a:solidFill>
          <a:srgbClr val="F2F2F2"/>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152400</xdr:colOff>
      <xdr:row>64</xdr:row>
      <xdr:rowOff>123825</xdr:rowOff>
    </xdr:from>
    <xdr:to>
      <xdr:col>17</xdr:col>
      <xdr:colOff>325755</xdr:colOff>
      <xdr:row>75</xdr:row>
      <xdr:rowOff>20955</xdr:rowOff>
    </xdr:to>
    <xdr:pic>
      <xdr:nvPicPr>
        <xdr:cNvPr id="3001453" name="Picture 99" descr="Volume of Pipe">
          <a:extLst>
            <a:ext uri="{FF2B5EF4-FFF2-40B4-BE49-F238E27FC236}">
              <a16:creationId xmlns:a16="http://schemas.microsoft.com/office/drawing/2014/main" id="{00000000-0008-0000-0700-00006DCC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14" b="-2"/>
        <a:stretch>
          <a:fillRect/>
        </a:stretch>
      </xdr:blipFill>
      <xdr:spPr bwMode="auto">
        <a:xfrm>
          <a:off x="5086350" y="12896850"/>
          <a:ext cx="1238250" cy="2019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25</xdr:row>
      <xdr:rowOff>28575</xdr:rowOff>
    </xdr:from>
    <xdr:to>
      <xdr:col>17</xdr:col>
      <xdr:colOff>323850</xdr:colOff>
      <xdr:row>31</xdr:row>
      <xdr:rowOff>59055</xdr:rowOff>
    </xdr:to>
    <xdr:pic>
      <xdr:nvPicPr>
        <xdr:cNvPr id="3001457" name="Picture 391">
          <a:extLst>
            <a:ext uri="{FF2B5EF4-FFF2-40B4-BE49-F238E27FC236}">
              <a16:creationId xmlns:a16="http://schemas.microsoft.com/office/drawing/2014/main" id="{00000000-0008-0000-0700-000071CC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4994275"/>
          <a:ext cx="6635750" cy="266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120651</xdr:colOff>
      <xdr:row>43</xdr:row>
      <xdr:rowOff>25400</xdr:rowOff>
    </xdr:from>
    <xdr:to>
      <xdr:col>17</xdr:col>
      <xdr:colOff>359411</xdr:colOff>
      <xdr:row>53</xdr:row>
      <xdr:rowOff>59055</xdr:rowOff>
    </xdr:to>
    <xdr:pic>
      <xdr:nvPicPr>
        <xdr:cNvPr id="3001460" name="Picture 10" descr="Perforation Discharge.JPG">
          <a:extLst>
            <a:ext uri="{FF2B5EF4-FFF2-40B4-BE49-F238E27FC236}">
              <a16:creationId xmlns:a16="http://schemas.microsoft.com/office/drawing/2014/main" id="{00000000-0008-0000-0700-000074CC2D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b="35555"/>
        <a:stretch/>
      </xdr:blipFill>
      <xdr:spPr bwMode="auto">
        <a:xfrm>
          <a:off x="4826001" y="11017250"/>
          <a:ext cx="1682750" cy="175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266700</xdr:colOff>
      <xdr:row>9</xdr:row>
      <xdr:rowOff>19050</xdr:rowOff>
    </xdr:from>
    <xdr:to>
      <xdr:col>17</xdr:col>
      <xdr:colOff>333375</xdr:colOff>
      <xdr:row>13</xdr:row>
      <xdr:rowOff>120015</xdr:rowOff>
    </xdr:to>
    <xdr:pic>
      <xdr:nvPicPr>
        <xdr:cNvPr id="3001461" name="Picture 10" descr="11.20_Lateral_end_specs.tif">
          <a:extLst>
            <a:ext uri="{FF2B5EF4-FFF2-40B4-BE49-F238E27FC236}">
              <a16:creationId xmlns:a16="http://schemas.microsoft.com/office/drawing/2014/main" id="{00000000-0008-0000-0700-000075CC2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t="5063"/>
        <a:stretch>
          <a:fillRect/>
        </a:stretch>
      </xdr:blipFill>
      <xdr:spPr bwMode="auto">
        <a:xfrm>
          <a:off x="4248150" y="2114550"/>
          <a:ext cx="2238375" cy="777240"/>
        </a:xfrm>
        <a:prstGeom prst="rect">
          <a:avLst/>
        </a:prstGeom>
        <a:noFill/>
        <a:ln w="9525">
          <a:solidFill>
            <a:srgbClr val="0D0D0D"/>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104775</xdr:colOff>
      <xdr:row>0</xdr:row>
      <xdr:rowOff>95250</xdr:rowOff>
    </xdr:from>
    <xdr:to>
      <xdr:col>5</xdr:col>
      <xdr:colOff>142984</xdr:colOff>
      <xdr:row>0</xdr:row>
      <xdr:rowOff>657225</xdr:rowOff>
    </xdr:to>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4775" y="95250"/>
          <a:ext cx="1847959" cy="561975"/>
        </a:xfrm>
        <a:prstGeom prst="rect">
          <a:avLst/>
        </a:prstGeom>
      </xdr:spPr>
    </xdr:pic>
    <xdr:clientData/>
  </xdr:twoCellAnchor>
  <xdr:twoCellAnchor editAs="oneCell">
    <xdr:from>
      <xdr:col>12</xdr:col>
      <xdr:colOff>171450</xdr:colOff>
      <xdr:row>0</xdr:row>
      <xdr:rowOff>104775</xdr:rowOff>
    </xdr:from>
    <xdr:to>
      <xdr:col>16</xdr:col>
      <xdr:colOff>142875</xdr:colOff>
      <xdr:row>0</xdr:row>
      <xdr:rowOff>666750</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514850" y="104775"/>
          <a:ext cx="1419225" cy="561975"/>
        </a:xfrm>
        <a:prstGeom prst="rect">
          <a:avLst/>
        </a:prstGeom>
      </xdr:spPr>
    </xdr:pic>
    <xdr:clientData/>
  </xdr:twoCellAnchor>
  <xdr:twoCellAnchor editAs="oneCell">
    <xdr:from>
      <xdr:col>8</xdr:col>
      <xdr:colOff>292100</xdr:colOff>
      <xdr:row>32</xdr:row>
      <xdr:rowOff>146050</xdr:rowOff>
    </xdr:from>
    <xdr:to>
      <xdr:col>17</xdr:col>
      <xdr:colOff>250190</xdr:colOff>
      <xdr:row>32</xdr:row>
      <xdr:rowOff>1527175</xdr:rowOff>
    </xdr:to>
    <xdr:pic>
      <xdr:nvPicPr>
        <xdr:cNvPr id="10" name="Picture 111" descr="E-03 Manifold in Center">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289300" y="7816850"/>
          <a:ext cx="3333750" cy="1381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82550</xdr:colOff>
      <xdr:row>32</xdr:row>
      <xdr:rowOff>133350</xdr:rowOff>
    </xdr:from>
    <xdr:to>
      <xdr:col>8</xdr:col>
      <xdr:colOff>212090</xdr:colOff>
      <xdr:row>32</xdr:row>
      <xdr:rowOff>1524000</xdr:rowOff>
    </xdr:to>
    <xdr:pic>
      <xdr:nvPicPr>
        <xdr:cNvPr id="13" name="Picture 112" descr="E-02 manifold at End">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82550" y="7804150"/>
          <a:ext cx="3130550" cy="1390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400050</xdr:colOff>
      <xdr:row>11</xdr:row>
      <xdr:rowOff>19050</xdr:rowOff>
    </xdr:from>
    <xdr:to>
      <xdr:col>18</xdr:col>
      <xdr:colOff>419100</xdr:colOff>
      <xdr:row>19</xdr:row>
      <xdr:rowOff>19050</xdr:rowOff>
    </xdr:to>
    <xdr:pic>
      <xdr:nvPicPr>
        <xdr:cNvPr id="2965246" name="Picture 66" descr="Pump selection">
          <a:extLst>
            <a:ext uri="{FF2B5EF4-FFF2-40B4-BE49-F238E27FC236}">
              <a16:creationId xmlns:a16="http://schemas.microsoft.com/office/drawing/2014/main" id="{00000000-0008-0000-0800-0000FE3E2D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6775" y="2381250"/>
          <a:ext cx="3600450" cy="1400175"/>
        </a:xfrm>
        <a:prstGeom prst="rect">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20</xdr:row>
      <xdr:rowOff>219075</xdr:rowOff>
    </xdr:from>
    <xdr:to>
      <xdr:col>11</xdr:col>
      <xdr:colOff>38100</xdr:colOff>
      <xdr:row>26</xdr:row>
      <xdr:rowOff>47625</xdr:rowOff>
    </xdr:to>
    <xdr:pic>
      <xdr:nvPicPr>
        <xdr:cNvPr id="2965247" name="Picture 68" descr="Distribution Head Loss">
          <a:extLst>
            <a:ext uri="{FF2B5EF4-FFF2-40B4-BE49-F238E27FC236}">
              <a16:creationId xmlns:a16="http://schemas.microsoft.com/office/drawing/2014/main" id="{00000000-0008-0000-0800-0000FF3E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4057650"/>
          <a:ext cx="4667250" cy="16002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428625</xdr:colOff>
      <xdr:row>19</xdr:row>
      <xdr:rowOff>57150</xdr:rowOff>
    </xdr:from>
    <xdr:to>
      <xdr:col>19</xdr:col>
      <xdr:colOff>0</xdr:colOff>
      <xdr:row>39</xdr:row>
      <xdr:rowOff>66675</xdr:rowOff>
    </xdr:to>
    <xdr:pic>
      <xdr:nvPicPr>
        <xdr:cNvPr id="2965251" name="Picture 2253">
          <a:extLst>
            <a:ext uri="{FF2B5EF4-FFF2-40B4-BE49-F238E27FC236}">
              <a16:creationId xmlns:a16="http://schemas.microsoft.com/office/drawing/2014/main" id="{00000000-0008-0000-0800-0000033F2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53025" y="3819525"/>
          <a:ext cx="3143250" cy="441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76200</xdr:rowOff>
    </xdr:from>
    <xdr:to>
      <xdr:col>3</xdr:col>
      <xdr:colOff>285750</xdr:colOff>
      <xdr:row>0</xdr:row>
      <xdr:rowOff>624840</xdr:rowOff>
    </xdr:to>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625" y="76200"/>
          <a:ext cx="1381125" cy="548640"/>
        </a:xfrm>
        <a:prstGeom prst="rect">
          <a:avLst/>
        </a:prstGeom>
      </xdr:spPr>
    </xdr:pic>
    <xdr:clientData/>
  </xdr:twoCellAnchor>
  <xdr:twoCellAnchor editAs="oneCell">
    <xdr:from>
      <xdr:col>14</xdr:col>
      <xdr:colOff>180975</xdr:colOff>
      <xdr:row>0</xdr:row>
      <xdr:rowOff>76200</xdr:rowOff>
    </xdr:from>
    <xdr:to>
      <xdr:col>18</xdr:col>
      <xdr:colOff>177274</xdr:colOff>
      <xdr:row>0</xdr:row>
      <xdr:rowOff>624840</xdr:rowOff>
    </xdr:to>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248400" y="76200"/>
          <a:ext cx="1786999" cy="5486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32</xdr:col>
      <xdr:colOff>342900</xdr:colOff>
      <xdr:row>0</xdr:row>
      <xdr:rowOff>619125</xdr:rowOff>
    </xdr:from>
    <xdr:to>
      <xdr:col>36</xdr:col>
      <xdr:colOff>438150</xdr:colOff>
      <xdr:row>10</xdr:row>
      <xdr:rowOff>123825</xdr:rowOff>
    </xdr:to>
    <xdr:grpSp>
      <xdr:nvGrpSpPr>
        <xdr:cNvPr id="2995784" name="Group 1363">
          <a:extLst>
            <a:ext uri="{FF2B5EF4-FFF2-40B4-BE49-F238E27FC236}">
              <a16:creationId xmlns:a16="http://schemas.microsoft.com/office/drawing/2014/main" id="{00000000-0008-0000-0900-000048B62D00}"/>
            </a:ext>
          </a:extLst>
        </xdr:cNvPr>
        <xdr:cNvGrpSpPr>
          <a:grpSpLocks/>
        </xdr:cNvGrpSpPr>
      </xdr:nvGrpSpPr>
      <xdr:grpSpPr bwMode="auto">
        <a:xfrm>
          <a:off x="15030450" y="619125"/>
          <a:ext cx="1800225" cy="1800225"/>
          <a:chOff x="557" y="117"/>
          <a:chExt cx="209" cy="169"/>
        </a:xfrm>
      </xdr:grpSpPr>
      <xdr:grpSp>
        <xdr:nvGrpSpPr>
          <xdr:cNvPr id="2995791" name="Group 1362">
            <a:extLst>
              <a:ext uri="{FF2B5EF4-FFF2-40B4-BE49-F238E27FC236}">
                <a16:creationId xmlns:a16="http://schemas.microsoft.com/office/drawing/2014/main" id="{00000000-0008-0000-0900-00004FB62D00}"/>
              </a:ext>
            </a:extLst>
          </xdr:cNvPr>
          <xdr:cNvGrpSpPr>
            <a:grpSpLocks/>
          </xdr:cNvGrpSpPr>
        </xdr:nvGrpSpPr>
        <xdr:grpSpPr bwMode="auto">
          <a:xfrm>
            <a:off x="557" y="117"/>
            <a:ext cx="209" cy="169"/>
            <a:chOff x="557" y="117"/>
            <a:chExt cx="209" cy="169"/>
          </a:xfrm>
        </xdr:grpSpPr>
        <xdr:sp macro="" textlink="">
          <xdr:nvSpPr>
            <xdr:cNvPr id="2995793" name="Oval 3">
              <a:extLst>
                <a:ext uri="{FF2B5EF4-FFF2-40B4-BE49-F238E27FC236}">
                  <a16:creationId xmlns:a16="http://schemas.microsoft.com/office/drawing/2014/main" id="{00000000-0008-0000-0900-000051B62D00}"/>
                </a:ext>
              </a:extLst>
            </xdr:cNvPr>
            <xdr:cNvSpPr>
              <a:spLocks noChangeArrowheads="1"/>
            </xdr:cNvSpPr>
          </xdr:nvSpPr>
          <xdr:spPr bwMode="auto">
            <a:xfrm>
              <a:off x="661" y="225"/>
              <a:ext cx="81" cy="61"/>
            </a:xfrm>
            <a:prstGeom prst="ellipse">
              <a:avLst/>
            </a:prstGeom>
            <a:solidFill>
              <a:srgbClr val="FFFFFF"/>
            </a:solidFill>
            <a:ln w="9525">
              <a:solidFill>
                <a:srgbClr val="000000"/>
              </a:solidFill>
              <a:round/>
              <a:headEnd/>
              <a:tailEnd/>
            </a:ln>
          </xdr:spPr>
        </xdr:sp>
        <xdr:sp macro="" textlink="">
          <xdr:nvSpPr>
            <xdr:cNvPr id="2995794" name="Rectangle 4">
              <a:extLst>
                <a:ext uri="{FF2B5EF4-FFF2-40B4-BE49-F238E27FC236}">
                  <a16:creationId xmlns:a16="http://schemas.microsoft.com/office/drawing/2014/main" id="{00000000-0008-0000-0900-000052B62D00}"/>
                </a:ext>
              </a:extLst>
            </xdr:cNvPr>
            <xdr:cNvSpPr>
              <a:spLocks noChangeArrowheads="1"/>
            </xdr:cNvSpPr>
          </xdr:nvSpPr>
          <xdr:spPr bwMode="auto">
            <a:xfrm>
              <a:off x="557" y="118"/>
              <a:ext cx="125" cy="63"/>
            </a:xfrm>
            <a:prstGeom prst="rect">
              <a:avLst/>
            </a:prstGeom>
            <a:solidFill>
              <a:srgbClr val="FFFFFF"/>
            </a:solidFill>
            <a:ln w="9525">
              <a:solidFill>
                <a:srgbClr val="000000"/>
              </a:solidFill>
              <a:miter lim="800000"/>
              <a:headEnd/>
              <a:tailEnd/>
            </a:ln>
          </xdr:spPr>
        </xdr:sp>
        <xdr:sp macro="" textlink="">
          <xdr:nvSpPr>
            <xdr:cNvPr id="2995795" name="Line 5">
              <a:extLst>
                <a:ext uri="{FF2B5EF4-FFF2-40B4-BE49-F238E27FC236}">
                  <a16:creationId xmlns:a16="http://schemas.microsoft.com/office/drawing/2014/main" id="{00000000-0008-0000-0900-000053B62D00}"/>
                </a:ext>
              </a:extLst>
            </xdr:cNvPr>
            <xdr:cNvSpPr>
              <a:spLocks noChangeShapeType="1"/>
            </xdr:cNvSpPr>
          </xdr:nvSpPr>
          <xdr:spPr bwMode="auto">
            <a:xfrm>
              <a:off x="557" y="196"/>
              <a:ext cx="123"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2995796" name="Line 6">
              <a:extLst>
                <a:ext uri="{FF2B5EF4-FFF2-40B4-BE49-F238E27FC236}">
                  <a16:creationId xmlns:a16="http://schemas.microsoft.com/office/drawing/2014/main" id="{00000000-0008-0000-0900-000054B62D00}"/>
                </a:ext>
              </a:extLst>
            </xdr:cNvPr>
            <xdr:cNvSpPr>
              <a:spLocks noChangeShapeType="1"/>
            </xdr:cNvSpPr>
          </xdr:nvSpPr>
          <xdr:spPr bwMode="auto">
            <a:xfrm>
              <a:off x="701" y="117"/>
              <a:ext cx="0" cy="66"/>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31" name="Text Box 7">
              <a:extLst>
                <a:ext uri="{FF2B5EF4-FFF2-40B4-BE49-F238E27FC236}">
                  <a16:creationId xmlns:a16="http://schemas.microsoft.com/office/drawing/2014/main" id="{00000000-0008-0000-0900-00001F000000}"/>
                </a:ext>
              </a:extLst>
            </xdr:cNvPr>
            <xdr:cNvSpPr txBox="1">
              <a:spLocks noChangeArrowheads="1"/>
            </xdr:cNvSpPr>
          </xdr:nvSpPr>
          <xdr:spPr bwMode="auto">
            <a:xfrm>
              <a:off x="713" y="129"/>
              <a:ext cx="53" cy="4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Width</a:t>
              </a:r>
            </a:p>
          </xdr:txBody>
        </xdr:sp>
        <xdr:sp macro="" textlink="">
          <xdr:nvSpPr>
            <xdr:cNvPr id="32" name="Text Box 8">
              <a:extLst>
                <a:ext uri="{FF2B5EF4-FFF2-40B4-BE49-F238E27FC236}">
                  <a16:creationId xmlns:a16="http://schemas.microsoft.com/office/drawing/2014/main" id="{00000000-0008-0000-0900-000020000000}"/>
                </a:ext>
              </a:extLst>
            </xdr:cNvPr>
            <xdr:cNvSpPr txBox="1">
              <a:spLocks noChangeArrowheads="1"/>
            </xdr:cNvSpPr>
          </xdr:nvSpPr>
          <xdr:spPr bwMode="auto">
            <a:xfrm>
              <a:off x="574" y="200"/>
              <a:ext cx="77" cy="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Length</a:t>
              </a:r>
            </a:p>
          </xdr:txBody>
        </xdr:sp>
        <xdr:sp macro="" textlink="">
          <xdr:nvSpPr>
            <xdr:cNvPr id="33" name="Text Box 9">
              <a:extLst>
                <a:ext uri="{FF2B5EF4-FFF2-40B4-BE49-F238E27FC236}">
                  <a16:creationId xmlns:a16="http://schemas.microsoft.com/office/drawing/2014/main" id="{00000000-0008-0000-0900-000021000000}"/>
                </a:ext>
              </a:extLst>
            </xdr:cNvPr>
            <xdr:cNvSpPr txBox="1">
              <a:spLocks noChangeArrowheads="1"/>
            </xdr:cNvSpPr>
          </xdr:nvSpPr>
          <xdr:spPr bwMode="auto">
            <a:xfrm>
              <a:off x="696" y="256"/>
              <a:ext cx="53" cy="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Radius</a:t>
              </a:r>
            </a:p>
          </xdr:txBody>
        </xdr:sp>
      </xdr:grpSp>
      <xdr:sp macro="" textlink="">
        <xdr:nvSpPr>
          <xdr:cNvPr id="2995792" name="Line 10">
            <a:extLst>
              <a:ext uri="{FF2B5EF4-FFF2-40B4-BE49-F238E27FC236}">
                <a16:creationId xmlns:a16="http://schemas.microsoft.com/office/drawing/2014/main" id="{00000000-0008-0000-0900-000050B62D00}"/>
              </a:ext>
            </a:extLst>
          </xdr:cNvPr>
          <xdr:cNvSpPr>
            <a:spLocks noChangeShapeType="1"/>
          </xdr:cNvSpPr>
        </xdr:nvSpPr>
        <xdr:spPr bwMode="auto">
          <a:xfrm>
            <a:off x="699" y="254"/>
            <a:ext cx="42" cy="0"/>
          </a:xfrm>
          <a:prstGeom prst="line">
            <a:avLst/>
          </a:prstGeom>
          <a:noFill/>
          <a:ln w="317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grpSp>
    <xdr:clientData/>
  </xdr:twoCellAnchor>
  <xdr:twoCellAnchor editAs="oneCell">
    <xdr:from>
      <xdr:col>20</xdr:col>
      <xdr:colOff>133350</xdr:colOff>
      <xdr:row>37</xdr:row>
      <xdr:rowOff>57150</xdr:rowOff>
    </xdr:from>
    <xdr:to>
      <xdr:col>28</xdr:col>
      <xdr:colOff>47625</xdr:colOff>
      <xdr:row>44</xdr:row>
      <xdr:rowOff>66675</xdr:rowOff>
    </xdr:to>
    <xdr:pic>
      <xdr:nvPicPr>
        <xdr:cNvPr id="2995785" name="Picture 128" descr="Tank Capacity">
          <a:extLst>
            <a:ext uri="{FF2B5EF4-FFF2-40B4-BE49-F238E27FC236}">
              <a16:creationId xmlns:a16="http://schemas.microsoft.com/office/drawing/2014/main" id="{00000000-0008-0000-0900-000049B62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10725" y="8572500"/>
          <a:ext cx="3495675" cy="17621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390525</xdr:colOff>
      <xdr:row>27</xdr:row>
      <xdr:rowOff>257175</xdr:rowOff>
    </xdr:from>
    <xdr:to>
      <xdr:col>18</xdr:col>
      <xdr:colOff>228600</xdr:colOff>
      <xdr:row>39</xdr:row>
      <xdr:rowOff>257175</xdr:rowOff>
    </xdr:to>
    <xdr:pic>
      <xdr:nvPicPr>
        <xdr:cNvPr id="2995786" name="Picture 129" descr="Volume of Pipe II">
          <a:extLst>
            <a:ext uri="{FF2B5EF4-FFF2-40B4-BE49-F238E27FC236}">
              <a16:creationId xmlns:a16="http://schemas.microsoft.com/office/drawing/2014/main" id="{00000000-0008-0000-0900-00004AB62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53250" y="6210300"/>
          <a:ext cx="1781175" cy="2914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190500</xdr:colOff>
      <xdr:row>46</xdr:row>
      <xdr:rowOff>152400</xdr:rowOff>
    </xdr:from>
    <xdr:to>
      <xdr:col>19</xdr:col>
      <xdr:colOff>352425</xdr:colOff>
      <xdr:row>54</xdr:row>
      <xdr:rowOff>9525</xdr:rowOff>
    </xdr:to>
    <xdr:pic>
      <xdr:nvPicPr>
        <xdr:cNvPr id="2995790" name="Picture 142">
          <a:extLst>
            <a:ext uri="{FF2B5EF4-FFF2-40B4-BE49-F238E27FC236}">
              <a16:creationId xmlns:a16="http://schemas.microsoft.com/office/drawing/2014/main" id="{00000000-0008-0000-0900-00004EB62D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b="10344"/>
        <a:stretch>
          <a:fillRect/>
        </a:stretch>
      </xdr:blipFill>
      <xdr:spPr bwMode="auto">
        <a:xfrm>
          <a:off x="7753350" y="10715625"/>
          <a:ext cx="1647825" cy="2009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57150</xdr:rowOff>
    </xdr:from>
    <xdr:to>
      <xdr:col>3</xdr:col>
      <xdr:colOff>285750</xdr:colOff>
      <xdr:row>0</xdr:row>
      <xdr:rowOff>605790</xdr:rowOff>
    </xdr:to>
    <xdr:pic>
      <xdr:nvPicPr>
        <xdr:cNvPr id="18" name="Picture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825" y="57150"/>
          <a:ext cx="1381125" cy="548640"/>
        </a:xfrm>
        <a:prstGeom prst="rect">
          <a:avLst/>
        </a:prstGeom>
      </xdr:spPr>
    </xdr:pic>
    <xdr:clientData/>
  </xdr:twoCellAnchor>
  <xdr:twoCellAnchor editAs="oneCell">
    <xdr:from>
      <xdr:col>16</xdr:col>
      <xdr:colOff>19050</xdr:colOff>
      <xdr:row>0</xdr:row>
      <xdr:rowOff>95250</xdr:rowOff>
    </xdr:from>
    <xdr:to>
      <xdr:col>19</xdr:col>
      <xdr:colOff>348724</xdr:colOff>
      <xdr:row>0</xdr:row>
      <xdr:rowOff>643890</xdr:rowOff>
    </xdr:to>
    <xdr:pic>
      <xdr:nvPicPr>
        <xdr:cNvPr id="19" name="Picture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53325" y="95250"/>
          <a:ext cx="1786999" cy="5486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16</xdr:col>
      <xdr:colOff>485775</xdr:colOff>
      <xdr:row>38</xdr:row>
      <xdr:rowOff>9525</xdr:rowOff>
    </xdr:from>
    <xdr:to>
      <xdr:col>20</xdr:col>
      <xdr:colOff>0</xdr:colOff>
      <xdr:row>55</xdr:row>
      <xdr:rowOff>57150</xdr:rowOff>
    </xdr:to>
    <xdr:pic>
      <xdr:nvPicPr>
        <xdr:cNvPr id="2994332" name="Picture 1" descr="7.23_Buoyancy_Calculation.tif">
          <a:extLst>
            <a:ext uri="{FF2B5EF4-FFF2-40B4-BE49-F238E27FC236}">
              <a16:creationId xmlns:a16="http://schemas.microsoft.com/office/drawing/2014/main" id="{00000000-0008-0000-0A00-00009CB02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48675" y="7229475"/>
          <a:ext cx="1562100" cy="281940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190500</xdr:colOff>
      <xdr:row>0</xdr:row>
      <xdr:rowOff>74083</xdr:rowOff>
    </xdr:from>
    <xdr:to>
      <xdr:col>3</xdr:col>
      <xdr:colOff>185208</xdr:colOff>
      <xdr:row>0</xdr:row>
      <xdr:rowOff>622723</xdr:rowOff>
    </xdr:to>
    <xdr:pic>
      <xdr:nvPicPr>
        <xdr:cNvPr id="6" name="Picture 5">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500" y="74083"/>
          <a:ext cx="1381125" cy="548640"/>
        </a:xfrm>
        <a:prstGeom prst="rect">
          <a:avLst/>
        </a:prstGeom>
      </xdr:spPr>
    </xdr:pic>
    <xdr:clientData/>
  </xdr:twoCellAnchor>
  <xdr:twoCellAnchor editAs="oneCell">
    <xdr:from>
      <xdr:col>15</xdr:col>
      <xdr:colOff>405343</xdr:colOff>
      <xdr:row>0</xdr:row>
      <xdr:rowOff>94191</xdr:rowOff>
    </xdr:from>
    <xdr:to>
      <xdr:col>19</xdr:col>
      <xdr:colOff>118008</xdr:colOff>
      <xdr:row>0</xdr:row>
      <xdr:rowOff>642831</xdr:rowOff>
    </xdr:to>
    <xdr:pic>
      <xdr:nvPicPr>
        <xdr:cNvPr id="7" name="Picture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908926" y="94191"/>
          <a:ext cx="1786999" cy="5486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trlProp" Target="../ctrlProps/ctrlProp85.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2" Type="http://schemas.openxmlformats.org/officeDocument/2006/relationships/printerSettings" Target="../printerSettings/printerSettings3.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87" Type="http://schemas.openxmlformats.org/officeDocument/2006/relationships/ctrlProp" Target="../ctrlProps/ctrlProp83.xml"/><Relationship Id="rId102" Type="http://schemas.openxmlformats.org/officeDocument/2006/relationships/ctrlProp" Target="../ctrlProps/ctrlProp98.xml"/><Relationship Id="rId5" Type="http://schemas.openxmlformats.org/officeDocument/2006/relationships/ctrlProp" Target="../ctrlProps/ctrlProp1.xml"/><Relationship Id="rId61" Type="http://schemas.openxmlformats.org/officeDocument/2006/relationships/ctrlProp" Target="../ctrlProps/ctrlProp57.xml"/><Relationship Id="rId82" Type="http://schemas.openxmlformats.org/officeDocument/2006/relationships/ctrlProp" Target="../ctrlProps/ctrlProp78.xml"/><Relationship Id="rId90" Type="http://schemas.openxmlformats.org/officeDocument/2006/relationships/ctrlProp" Target="../ctrlProps/ctrlProp86.xml"/><Relationship Id="rId95" Type="http://schemas.openxmlformats.org/officeDocument/2006/relationships/ctrlProp" Target="../ctrlProps/ctrlProp91.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100" Type="http://schemas.openxmlformats.org/officeDocument/2006/relationships/ctrlProp" Target="../ctrlProps/ctrlProp96.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93" Type="http://schemas.openxmlformats.org/officeDocument/2006/relationships/ctrlProp" Target="../ctrlProps/ctrlProp89.xml"/><Relationship Id="rId98" Type="http://schemas.openxmlformats.org/officeDocument/2006/relationships/ctrlProp" Target="../ctrlProps/ctrlProp94.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103" Type="http://schemas.openxmlformats.org/officeDocument/2006/relationships/ctrlProp" Target="../ctrlProps/ctrlProp99.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91" Type="http://schemas.openxmlformats.org/officeDocument/2006/relationships/ctrlProp" Target="../ctrlProps/ctrlProp87.xml"/><Relationship Id="rId96" Type="http://schemas.openxmlformats.org/officeDocument/2006/relationships/ctrlProp" Target="../ctrlProps/ctrlProp92.xml"/><Relationship Id="rId1" Type="http://schemas.openxmlformats.org/officeDocument/2006/relationships/hyperlink" Target="https://www.stlouiscountymn.gov/departments-a-z/sheriff/emergency/911-emergency"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4" Type="http://schemas.openxmlformats.org/officeDocument/2006/relationships/vmlDrawing" Target="../drawings/vmlDrawing1.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1.xml"/><Relationship Id="rId13" Type="http://schemas.openxmlformats.org/officeDocument/2006/relationships/ctrlProp" Target="../ctrlProps/ctrlProp106.xml"/><Relationship Id="rId18" Type="http://schemas.openxmlformats.org/officeDocument/2006/relationships/ctrlProp" Target="../ctrlProps/ctrlProp111.xml"/><Relationship Id="rId26" Type="http://schemas.openxmlformats.org/officeDocument/2006/relationships/ctrlProp" Target="../ctrlProps/ctrlProp119.xml"/><Relationship Id="rId3" Type="http://schemas.openxmlformats.org/officeDocument/2006/relationships/hyperlink" Target="http://www.stlouiscountymn.gov/septic" TargetMode="External"/><Relationship Id="rId21" Type="http://schemas.openxmlformats.org/officeDocument/2006/relationships/ctrlProp" Target="../ctrlProps/ctrlProp114.xml"/><Relationship Id="rId34" Type="http://schemas.openxmlformats.org/officeDocument/2006/relationships/ctrlProp" Target="../ctrlProps/ctrlProp127.x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2" Type="http://schemas.openxmlformats.org/officeDocument/2006/relationships/hyperlink" Target="http://www.stlouiscountymn.gov/septic" TargetMode="External"/><Relationship Id="rId16" Type="http://schemas.openxmlformats.org/officeDocument/2006/relationships/ctrlProp" Target="../ctrlProps/ctrlProp109.xml"/><Relationship Id="rId20" Type="http://schemas.openxmlformats.org/officeDocument/2006/relationships/ctrlProp" Target="../ctrlProps/ctrlProp113.xml"/><Relationship Id="rId29" Type="http://schemas.openxmlformats.org/officeDocument/2006/relationships/ctrlProp" Target="../ctrlProps/ctrlProp122.xml"/><Relationship Id="rId1" Type="http://schemas.openxmlformats.org/officeDocument/2006/relationships/hyperlink" Target="http://www.stlouiscountymn.gov/septic" TargetMode="External"/><Relationship Id="rId6" Type="http://schemas.openxmlformats.org/officeDocument/2006/relationships/vmlDrawing" Target="../drawings/vmlDrawing2.v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37" Type="http://schemas.openxmlformats.org/officeDocument/2006/relationships/ctrlProp" Target="../ctrlProps/ctrlProp130.xml"/><Relationship Id="rId5" Type="http://schemas.openxmlformats.org/officeDocument/2006/relationships/drawing" Target="../drawings/drawing2.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36" Type="http://schemas.openxmlformats.org/officeDocument/2006/relationships/ctrlProp" Target="../ctrlProps/ctrlProp129.xml"/><Relationship Id="rId10" Type="http://schemas.openxmlformats.org/officeDocument/2006/relationships/ctrlProp" Target="../ctrlProps/ctrlProp103.xml"/><Relationship Id="rId19" Type="http://schemas.openxmlformats.org/officeDocument/2006/relationships/ctrlProp" Target="../ctrlProps/ctrlProp112.xml"/><Relationship Id="rId31" Type="http://schemas.openxmlformats.org/officeDocument/2006/relationships/ctrlProp" Target="../ctrlProps/ctrlProp124.xml"/><Relationship Id="rId4" Type="http://schemas.openxmlformats.org/officeDocument/2006/relationships/printerSettings" Target="../printerSettings/printerSettings4.bin"/><Relationship Id="rId9" Type="http://schemas.openxmlformats.org/officeDocument/2006/relationships/ctrlProp" Target="../ctrlProps/ctrlProp10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18" Type="http://schemas.openxmlformats.org/officeDocument/2006/relationships/ctrlProp" Target="../ctrlProps/ctrlProp143.xml"/><Relationship Id="rId26" Type="http://schemas.openxmlformats.org/officeDocument/2006/relationships/ctrlProp" Target="../ctrlProps/ctrlProp151.xml"/><Relationship Id="rId3" Type="http://schemas.openxmlformats.org/officeDocument/2006/relationships/vmlDrawing" Target="../drawings/vmlDrawing3.vml"/><Relationship Id="rId21" Type="http://schemas.openxmlformats.org/officeDocument/2006/relationships/ctrlProp" Target="../ctrlProps/ctrlProp146.x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5" Type="http://schemas.openxmlformats.org/officeDocument/2006/relationships/ctrlProp" Target="../ctrlProps/ctrlProp150.xml"/><Relationship Id="rId2" Type="http://schemas.openxmlformats.org/officeDocument/2006/relationships/drawing" Target="../drawings/drawing3.xml"/><Relationship Id="rId16" Type="http://schemas.openxmlformats.org/officeDocument/2006/relationships/ctrlProp" Target="../ctrlProps/ctrlProp141.xml"/><Relationship Id="rId20" Type="http://schemas.openxmlformats.org/officeDocument/2006/relationships/ctrlProp" Target="../ctrlProps/ctrlProp145.xml"/><Relationship Id="rId29" Type="http://schemas.openxmlformats.org/officeDocument/2006/relationships/ctrlProp" Target="../ctrlProps/ctrlProp154.xml"/><Relationship Id="rId1" Type="http://schemas.openxmlformats.org/officeDocument/2006/relationships/printerSettings" Target="../printerSettings/printerSettings5.bin"/><Relationship Id="rId6" Type="http://schemas.openxmlformats.org/officeDocument/2006/relationships/ctrlProp" Target="../ctrlProps/ctrlProp131.xml"/><Relationship Id="rId11" Type="http://schemas.openxmlformats.org/officeDocument/2006/relationships/ctrlProp" Target="../ctrlProps/ctrlProp136.xml"/><Relationship Id="rId24" Type="http://schemas.openxmlformats.org/officeDocument/2006/relationships/ctrlProp" Target="../ctrlProps/ctrlProp149.xml"/><Relationship Id="rId5" Type="http://schemas.openxmlformats.org/officeDocument/2006/relationships/image" Target="../media/image2.emf"/><Relationship Id="rId15" Type="http://schemas.openxmlformats.org/officeDocument/2006/relationships/ctrlProp" Target="../ctrlProps/ctrlProp140.xml"/><Relationship Id="rId23" Type="http://schemas.openxmlformats.org/officeDocument/2006/relationships/ctrlProp" Target="../ctrlProps/ctrlProp148.xml"/><Relationship Id="rId28" Type="http://schemas.openxmlformats.org/officeDocument/2006/relationships/ctrlProp" Target="../ctrlProps/ctrlProp153.xml"/><Relationship Id="rId10" Type="http://schemas.openxmlformats.org/officeDocument/2006/relationships/ctrlProp" Target="../ctrlProps/ctrlProp135.xml"/><Relationship Id="rId19" Type="http://schemas.openxmlformats.org/officeDocument/2006/relationships/ctrlProp" Target="../ctrlProps/ctrlProp144.xml"/><Relationship Id="rId4" Type="http://schemas.openxmlformats.org/officeDocument/2006/relationships/oleObject" Target="../embeddings/oleObject1.bin"/><Relationship Id="rId9" Type="http://schemas.openxmlformats.org/officeDocument/2006/relationships/ctrlProp" Target="../ctrlProps/ctrlProp134.xml"/><Relationship Id="rId14" Type="http://schemas.openxmlformats.org/officeDocument/2006/relationships/ctrlProp" Target="../ctrlProps/ctrlProp139.xml"/><Relationship Id="rId22" Type="http://schemas.openxmlformats.org/officeDocument/2006/relationships/ctrlProp" Target="../ctrlProps/ctrlProp147.xml"/><Relationship Id="rId27" Type="http://schemas.openxmlformats.org/officeDocument/2006/relationships/ctrlProp" Target="../ctrlProps/ctrlProp15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57.xml"/><Relationship Id="rId13" Type="http://schemas.openxmlformats.org/officeDocument/2006/relationships/ctrlProp" Target="../ctrlProps/ctrlProp162.xml"/><Relationship Id="rId18" Type="http://schemas.openxmlformats.org/officeDocument/2006/relationships/ctrlProp" Target="../ctrlProps/ctrlProp167.xml"/><Relationship Id="rId26" Type="http://schemas.openxmlformats.org/officeDocument/2006/relationships/ctrlProp" Target="../ctrlProps/ctrlProp175.xml"/><Relationship Id="rId3" Type="http://schemas.openxmlformats.org/officeDocument/2006/relationships/vmlDrawing" Target="../drawings/vmlDrawing4.vml"/><Relationship Id="rId21" Type="http://schemas.openxmlformats.org/officeDocument/2006/relationships/ctrlProp" Target="../ctrlProps/ctrlProp170.xml"/><Relationship Id="rId7" Type="http://schemas.openxmlformats.org/officeDocument/2006/relationships/ctrlProp" Target="../ctrlProps/ctrlProp156.xml"/><Relationship Id="rId12" Type="http://schemas.openxmlformats.org/officeDocument/2006/relationships/ctrlProp" Target="../ctrlProps/ctrlProp161.xml"/><Relationship Id="rId17" Type="http://schemas.openxmlformats.org/officeDocument/2006/relationships/ctrlProp" Target="../ctrlProps/ctrlProp166.xml"/><Relationship Id="rId25" Type="http://schemas.openxmlformats.org/officeDocument/2006/relationships/ctrlProp" Target="../ctrlProps/ctrlProp174.xml"/><Relationship Id="rId2" Type="http://schemas.openxmlformats.org/officeDocument/2006/relationships/drawing" Target="../drawings/drawing4.xml"/><Relationship Id="rId16" Type="http://schemas.openxmlformats.org/officeDocument/2006/relationships/ctrlProp" Target="../ctrlProps/ctrlProp165.xml"/><Relationship Id="rId20" Type="http://schemas.openxmlformats.org/officeDocument/2006/relationships/ctrlProp" Target="../ctrlProps/ctrlProp169.xml"/><Relationship Id="rId29" Type="http://schemas.openxmlformats.org/officeDocument/2006/relationships/ctrlProp" Target="../ctrlProps/ctrlProp178.xml"/><Relationship Id="rId1" Type="http://schemas.openxmlformats.org/officeDocument/2006/relationships/printerSettings" Target="../printerSettings/printerSettings6.bin"/><Relationship Id="rId6" Type="http://schemas.openxmlformats.org/officeDocument/2006/relationships/ctrlProp" Target="../ctrlProps/ctrlProp155.xml"/><Relationship Id="rId11" Type="http://schemas.openxmlformats.org/officeDocument/2006/relationships/ctrlProp" Target="../ctrlProps/ctrlProp160.xml"/><Relationship Id="rId24" Type="http://schemas.openxmlformats.org/officeDocument/2006/relationships/ctrlProp" Target="../ctrlProps/ctrlProp173.xml"/><Relationship Id="rId5" Type="http://schemas.openxmlformats.org/officeDocument/2006/relationships/image" Target="../media/image2.emf"/><Relationship Id="rId15" Type="http://schemas.openxmlformats.org/officeDocument/2006/relationships/ctrlProp" Target="../ctrlProps/ctrlProp164.xml"/><Relationship Id="rId23" Type="http://schemas.openxmlformats.org/officeDocument/2006/relationships/ctrlProp" Target="../ctrlProps/ctrlProp172.xml"/><Relationship Id="rId28" Type="http://schemas.openxmlformats.org/officeDocument/2006/relationships/ctrlProp" Target="../ctrlProps/ctrlProp177.xml"/><Relationship Id="rId10" Type="http://schemas.openxmlformats.org/officeDocument/2006/relationships/ctrlProp" Target="../ctrlProps/ctrlProp159.xml"/><Relationship Id="rId19" Type="http://schemas.openxmlformats.org/officeDocument/2006/relationships/ctrlProp" Target="../ctrlProps/ctrlProp168.xml"/><Relationship Id="rId4" Type="http://schemas.openxmlformats.org/officeDocument/2006/relationships/oleObject" Target="../embeddings/oleObject2.bin"/><Relationship Id="rId9" Type="http://schemas.openxmlformats.org/officeDocument/2006/relationships/ctrlProp" Target="../ctrlProps/ctrlProp158.xml"/><Relationship Id="rId14" Type="http://schemas.openxmlformats.org/officeDocument/2006/relationships/ctrlProp" Target="../ctrlProps/ctrlProp163.xml"/><Relationship Id="rId22" Type="http://schemas.openxmlformats.org/officeDocument/2006/relationships/ctrlProp" Target="../ctrlProps/ctrlProp171.xml"/><Relationship Id="rId27" Type="http://schemas.openxmlformats.org/officeDocument/2006/relationships/ctrlProp" Target="../ctrlProps/ctrlProp17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image" Target="../media/image7.emf"/><Relationship Id="rId4" Type="http://schemas.openxmlformats.org/officeDocument/2006/relationships/oleObject" Target="../embeddings/oleObject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2">
    <tabColor theme="9" tint="0.79998168889431442"/>
    <pageSetUpPr fitToPage="1"/>
  </sheetPr>
  <dimension ref="A1:AJ95"/>
  <sheetViews>
    <sheetView topLeftCell="A31" zoomScale="110" zoomScaleNormal="110" workbookViewId="0">
      <selection activeCell="E44" sqref="E44"/>
    </sheetView>
  </sheetViews>
  <sheetFormatPr defaultColWidth="8.85546875" defaultRowHeight="15" x14ac:dyDescent="0.3"/>
  <cols>
    <col min="1" max="1" width="9.42578125" style="1" bestFit="1" customWidth="1"/>
    <col min="2" max="2" width="19.42578125" style="1" bestFit="1" customWidth="1"/>
    <col min="3" max="3" width="30.42578125" style="1" bestFit="1" customWidth="1"/>
    <col min="4" max="4" width="19.140625" style="1" bestFit="1" customWidth="1"/>
    <col min="5" max="5" width="24.85546875" style="1" bestFit="1" customWidth="1"/>
    <col min="6" max="6" width="14.42578125" style="1" bestFit="1" customWidth="1"/>
    <col min="7" max="7" width="10.140625" style="1" bestFit="1" customWidth="1"/>
    <col min="8" max="8" width="12.42578125" style="1" bestFit="1" customWidth="1"/>
    <col min="9" max="9" width="19.42578125" style="1" customWidth="1"/>
    <col min="10" max="10" width="29.85546875" style="1" bestFit="1" customWidth="1"/>
    <col min="11" max="11" width="7.42578125" style="1" bestFit="1" customWidth="1"/>
    <col min="12" max="12" width="41.42578125" style="1" bestFit="1" customWidth="1"/>
    <col min="13" max="13" width="99.42578125" style="1" customWidth="1"/>
    <col min="14" max="14" width="20.42578125" style="1" customWidth="1"/>
    <col min="15" max="15" width="26" style="1" bestFit="1" customWidth="1"/>
    <col min="16" max="16" width="30.85546875" style="1" customWidth="1"/>
    <col min="17" max="17" width="19.140625" style="1" bestFit="1" customWidth="1"/>
    <col min="18" max="19" width="8.85546875" style="1"/>
    <col min="20" max="20" width="13.28515625" style="1" bestFit="1" customWidth="1"/>
    <col min="21" max="22" width="21.42578125" style="1" bestFit="1" customWidth="1"/>
    <col min="23" max="32" width="8.85546875" style="1"/>
    <col min="33" max="33" width="41.42578125" style="1" bestFit="1" customWidth="1"/>
    <col min="34" max="34" width="50.42578125" style="1" bestFit="1" customWidth="1"/>
    <col min="35" max="16384" width="8.85546875" style="1"/>
  </cols>
  <sheetData>
    <row r="1" spans="1:36" x14ac:dyDescent="0.3">
      <c r="A1" s="113" t="s">
        <v>317</v>
      </c>
      <c r="B1" s="113" t="s">
        <v>341</v>
      </c>
      <c r="C1" s="113" t="s">
        <v>342</v>
      </c>
      <c r="D1" s="113" t="s">
        <v>343</v>
      </c>
      <c r="E1" s="113" t="s">
        <v>344</v>
      </c>
      <c r="F1" s="113" t="s">
        <v>349</v>
      </c>
      <c r="G1" s="113" t="s">
        <v>324</v>
      </c>
      <c r="H1" s="113">
        <v>3</v>
      </c>
      <c r="I1" s="113" t="s">
        <v>325</v>
      </c>
      <c r="J1" s="113" t="s">
        <v>323</v>
      </c>
      <c r="K1" s="113" t="s">
        <v>327</v>
      </c>
      <c r="L1" s="113" t="s">
        <v>350</v>
      </c>
      <c r="M1" s="113" t="s">
        <v>351</v>
      </c>
      <c r="N1" s="277" t="s">
        <v>670</v>
      </c>
      <c r="O1" s="277" t="s">
        <v>676</v>
      </c>
      <c r="P1" s="297">
        <v>0</v>
      </c>
      <c r="Q1" s="297" t="s">
        <v>708</v>
      </c>
      <c r="R1" s="297" t="s">
        <v>711</v>
      </c>
      <c r="T1" s="297" t="s">
        <v>714</v>
      </c>
      <c r="U1" s="297" t="s">
        <v>656</v>
      </c>
      <c r="V1" s="297" t="s">
        <v>716</v>
      </c>
    </row>
    <row r="2" spans="1:36" x14ac:dyDescent="0.3">
      <c r="A2" s="303" t="s">
        <v>565</v>
      </c>
      <c r="B2" s="117" t="s">
        <v>24</v>
      </c>
      <c r="C2" s="163" t="s">
        <v>106</v>
      </c>
      <c r="D2" s="1" t="s">
        <v>620</v>
      </c>
      <c r="E2" s="163" t="s">
        <v>125</v>
      </c>
      <c r="F2" s="235" t="s">
        <v>560</v>
      </c>
      <c r="G2" s="186">
        <v>4</v>
      </c>
      <c r="H2" s="187">
        <v>4</v>
      </c>
      <c r="I2" s="204">
        <v>1</v>
      </c>
      <c r="J2" s="118" t="s">
        <v>314</v>
      </c>
      <c r="K2" s="118">
        <v>1</v>
      </c>
      <c r="L2" s="158" t="s">
        <v>225</v>
      </c>
      <c r="M2" s="188" t="s">
        <v>243</v>
      </c>
      <c r="N2" s="1" t="s">
        <v>671</v>
      </c>
      <c r="O2" s="1" t="s">
        <v>677</v>
      </c>
      <c r="P2" s="1" t="s">
        <v>657</v>
      </c>
      <c r="Q2" s="1" t="s">
        <v>709</v>
      </c>
      <c r="R2" s="1" t="s">
        <v>586</v>
      </c>
      <c r="T2" s="1">
        <v>1.5</v>
      </c>
      <c r="U2" s="1" t="s">
        <v>314</v>
      </c>
      <c r="V2" s="1">
        <v>36</v>
      </c>
    </row>
    <row r="3" spans="1:36" x14ac:dyDescent="0.3">
      <c r="A3" s="189">
        <v>1</v>
      </c>
      <c r="B3" s="117" t="s">
        <v>279</v>
      </c>
      <c r="C3" s="163" t="s">
        <v>107</v>
      </c>
      <c r="D3" s="163" t="s">
        <v>116</v>
      </c>
      <c r="E3" s="163" t="s">
        <v>128</v>
      </c>
      <c r="F3" s="163" t="s">
        <v>78</v>
      </c>
      <c r="G3" s="186">
        <v>3.85</v>
      </c>
      <c r="H3" s="187">
        <v>4.17</v>
      </c>
      <c r="I3" s="204">
        <v>1.25</v>
      </c>
      <c r="J3" s="118" t="s">
        <v>458</v>
      </c>
      <c r="K3" s="118">
        <v>2</v>
      </c>
      <c r="L3" s="158" t="s">
        <v>238</v>
      </c>
      <c r="M3" s="190" t="s">
        <v>212</v>
      </c>
      <c r="N3" s="1" t="s">
        <v>672</v>
      </c>
      <c r="O3" s="1" t="s">
        <v>678</v>
      </c>
      <c r="P3" s="1" t="s">
        <v>705</v>
      </c>
      <c r="Q3" s="1" t="s">
        <v>710</v>
      </c>
      <c r="R3" s="1" t="s">
        <v>585</v>
      </c>
      <c r="T3" s="1">
        <v>2</v>
      </c>
      <c r="U3" s="1" t="s">
        <v>657</v>
      </c>
      <c r="V3" s="1">
        <v>60</v>
      </c>
    </row>
    <row r="4" spans="1:36" x14ac:dyDescent="0.3">
      <c r="A4" s="189">
        <v>2</v>
      </c>
      <c r="B4" s="118" t="s">
        <v>367</v>
      </c>
      <c r="C4" s="163" t="s">
        <v>73</v>
      </c>
      <c r="D4" s="163" t="s">
        <v>120</v>
      </c>
      <c r="E4" s="163" t="s">
        <v>131</v>
      </c>
      <c r="F4" s="163" t="s">
        <v>79</v>
      </c>
      <c r="G4" s="186">
        <v>3.7</v>
      </c>
      <c r="H4" s="187">
        <v>4.3499999999999996</v>
      </c>
      <c r="I4" s="204">
        <v>1.5</v>
      </c>
      <c r="K4" s="118">
        <v>3</v>
      </c>
      <c r="L4" s="191" t="s">
        <v>104</v>
      </c>
      <c r="M4" s="190" t="s">
        <v>210</v>
      </c>
      <c r="N4" s="1" t="s">
        <v>673</v>
      </c>
      <c r="O4" s="1" t="s">
        <v>679</v>
      </c>
      <c r="P4" s="1" t="s">
        <v>706</v>
      </c>
      <c r="Q4" s="1" t="s">
        <v>586</v>
      </c>
      <c r="T4" s="1">
        <v>3</v>
      </c>
      <c r="U4" s="1" t="s">
        <v>705</v>
      </c>
      <c r="V4" s="1">
        <v>18</v>
      </c>
    </row>
    <row r="5" spans="1:36" x14ac:dyDescent="0.3">
      <c r="A5" s="189">
        <v>3</v>
      </c>
      <c r="B5" s="118" t="s">
        <v>368</v>
      </c>
      <c r="C5" s="163" t="s">
        <v>110</v>
      </c>
      <c r="D5" s="1" t="s">
        <v>619</v>
      </c>
      <c r="E5" s="163" t="s">
        <v>133</v>
      </c>
      <c r="F5" s="163" t="s">
        <v>80</v>
      </c>
      <c r="G5" s="186">
        <v>3.57</v>
      </c>
      <c r="H5" s="187">
        <v>4.54</v>
      </c>
      <c r="I5" s="204">
        <v>2</v>
      </c>
      <c r="J5" s="113" t="s">
        <v>336</v>
      </c>
      <c r="K5" s="118">
        <v>4</v>
      </c>
      <c r="L5" s="158" t="s">
        <v>192</v>
      </c>
      <c r="M5" s="190" t="s">
        <v>228</v>
      </c>
      <c r="N5" s="1" t="s">
        <v>674</v>
      </c>
      <c r="O5" s="1" t="s">
        <v>560</v>
      </c>
      <c r="P5" s="1" t="s">
        <v>658</v>
      </c>
      <c r="U5" s="1" t="s">
        <v>706</v>
      </c>
      <c r="V5" s="1">
        <v>12</v>
      </c>
    </row>
    <row r="6" spans="1:36" x14ac:dyDescent="0.3">
      <c r="A6" s="189">
        <v>4</v>
      </c>
      <c r="B6" s="117" t="s">
        <v>270</v>
      </c>
      <c r="C6" s="163" t="s">
        <v>115</v>
      </c>
      <c r="D6" s="1" t="s">
        <v>622</v>
      </c>
      <c r="E6" s="163" t="s">
        <v>135</v>
      </c>
      <c r="F6" s="163" t="s">
        <v>81</v>
      </c>
      <c r="G6" s="186">
        <v>3.45</v>
      </c>
      <c r="H6" s="187">
        <v>4.76</v>
      </c>
      <c r="I6" s="204">
        <v>3</v>
      </c>
      <c r="J6" s="205" t="s">
        <v>168</v>
      </c>
      <c r="K6" s="118">
        <v>5</v>
      </c>
      <c r="L6" s="158" t="s">
        <v>194</v>
      </c>
      <c r="M6" s="190" t="s">
        <v>228</v>
      </c>
      <c r="N6" s="1" t="s">
        <v>675</v>
      </c>
      <c r="O6" s="1" t="s">
        <v>680</v>
      </c>
      <c r="P6" s="1" t="s">
        <v>707</v>
      </c>
      <c r="U6" s="1" t="s">
        <v>658</v>
      </c>
      <c r="AI6" s="54"/>
      <c r="AJ6" s="54"/>
    </row>
    <row r="7" spans="1:36" x14ac:dyDescent="0.3">
      <c r="A7" s="189">
        <v>5</v>
      </c>
      <c r="B7" s="118" t="s">
        <v>369</v>
      </c>
      <c r="C7" s="163" t="s">
        <v>119</v>
      </c>
      <c r="D7" s="1" t="s">
        <v>621</v>
      </c>
      <c r="E7" s="163" t="s">
        <v>141</v>
      </c>
      <c r="F7" s="163" t="s">
        <v>82</v>
      </c>
      <c r="G7" s="186">
        <v>3.33</v>
      </c>
      <c r="H7" s="187">
        <v>5</v>
      </c>
      <c r="I7" s="204">
        <v>4</v>
      </c>
      <c r="J7" s="205" t="s">
        <v>169</v>
      </c>
      <c r="K7" s="118">
        <v>6</v>
      </c>
      <c r="L7" s="158" t="s">
        <v>190</v>
      </c>
      <c r="M7" s="190" t="s">
        <v>185</v>
      </c>
      <c r="O7" s="1" t="s">
        <v>681</v>
      </c>
      <c r="U7" s="1" t="s">
        <v>707</v>
      </c>
      <c r="AI7" s="54"/>
      <c r="AJ7" s="54"/>
    </row>
    <row r="8" spans="1:36" x14ac:dyDescent="0.3">
      <c r="A8" s="189">
        <v>6</v>
      </c>
      <c r="B8" s="117" t="s">
        <v>370</v>
      </c>
      <c r="C8" s="163" t="s">
        <v>74</v>
      </c>
      <c r="D8" s="163" t="s">
        <v>111</v>
      </c>
      <c r="E8" s="163" t="s">
        <v>144</v>
      </c>
      <c r="F8" s="163" t="s">
        <v>84</v>
      </c>
      <c r="G8" s="186">
        <v>3.23</v>
      </c>
      <c r="H8" s="187">
        <v>5.26</v>
      </c>
      <c r="I8" s="186">
        <v>6</v>
      </c>
      <c r="J8" s="205" t="s">
        <v>170</v>
      </c>
      <c r="K8" s="118">
        <v>7</v>
      </c>
      <c r="L8" s="158" t="s">
        <v>211</v>
      </c>
      <c r="M8" s="190" t="s">
        <v>203</v>
      </c>
      <c r="O8" s="1" t="s">
        <v>682</v>
      </c>
    </row>
    <row r="9" spans="1:36" x14ac:dyDescent="0.3">
      <c r="A9" s="189">
        <v>7</v>
      </c>
      <c r="B9" s="118" t="s">
        <v>371</v>
      </c>
      <c r="C9" s="163" t="s">
        <v>75</v>
      </c>
      <c r="D9" s="163" t="s">
        <v>108</v>
      </c>
      <c r="E9" s="163" t="s">
        <v>147</v>
      </c>
      <c r="F9" s="163" t="s">
        <v>86</v>
      </c>
      <c r="G9" s="186">
        <v>3.12</v>
      </c>
      <c r="H9" s="187">
        <v>5.56</v>
      </c>
      <c r="J9" s="205" t="s">
        <v>171</v>
      </c>
      <c r="K9" s="118">
        <v>8</v>
      </c>
      <c r="L9" s="158" t="s">
        <v>218</v>
      </c>
      <c r="M9" s="190" t="s">
        <v>208</v>
      </c>
      <c r="O9" s="1" t="s">
        <v>684</v>
      </c>
    </row>
    <row r="10" spans="1:36" x14ac:dyDescent="0.3">
      <c r="A10" s="189">
        <v>8</v>
      </c>
      <c r="B10" s="117" t="s">
        <v>290</v>
      </c>
      <c r="C10" s="163" t="s">
        <v>76</v>
      </c>
      <c r="D10" s="163" t="s">
        <v>311</v>
      </c>
      <c r="E10" s="163" t="s">
        <v>83</v>
      </c>
      <c r="F10" s="163" t="s">
        <v>88</v>
      </c>
      <c r="G10" s="186">
        <v>3.03</v>
      </c>
      <c r="H10" s="187">
        <v>5.88</v>
      </c>
      <c r="I10" s="113" t="s">
        <v>610</v>
      </c>
      <c r="K10" s="118">
        <v>9</v>
      </c>
      <c r="L10" s="158" t="s">
        <v>206</v>
      </c>
      <c r="M10" s="190" t="s">
        <v>193</v>
      </c>
      <c r="O10" s="1" t="s">
        <v>685</v>
      </c>
    </row>
    <row r="11" spans="1:36" x14ac:dyDescent="0.3">
      <c r="A11" s="189">
        <v>9</v>
      </c>
      <c r="B11" s="117" t="s">
        <v>449</v>
      </c>
      <c r="D11" s="113" t="s">
        <v>345</v>
      </c>
      <c r="E11" s="163" t="s">
        <v>308</v>
      </c>
      <c r="F11" s="163" t="s">
        <v>90</v>
      </c>
      <c r="G11" s="186">
        <v>2.94</v>
      </c>
      <c r="H11" s="187">
        <v>6.25</v>
      </c>
      <c r="I11" s="186" t="s">
        <v>611</v>
      </c>
      <c r="J11" s="113" t="s">
        <v>330</v>
      </c>
      <c r="K11" s="118">
        <v>10</v>
      </c>
      <c r="L11" s="158" t="s">
        <v>114</v>
      </c>
      <c r="M11" s="190" t="s">
        <v>176</v>
      </c>
      <c r="O11" s="1" t="s">
        <v>683</v>
      </c>
    </row>
    <row r="12" spans="1:36" x14ac:dyDescent="0.3">
      <c r="A12" s="189">
        <v>10</v>
      </c>
      <c r="B12" s="117" t="s">
        <v>271</v>
      </c>
      <c r="C12" s="113" t="s">
        <v>346</v>
      </c>
      <c r="D12" s="163" t="s">
        <v>77</v>
      </c>
      <c r="E12" s="163" t="s">
        <v>87</v>
      </c>
      <c r="F12" s="163" t="s">
        <v>92</v>
      </c>
      <c r="G12" s="186">
        <v>2.86</v>
      </c>
      <c r="H12" s="187">
        <v>6.67</v>
      </c>
      <c r="I12" s="186" t="s">
        <v>617</v>
      </c>
      <c r="J12" s="118" t="s">
        <v>585</v>
      </c>
      <c r="K12" s="118">
        <v>11</v>
      </c>
      <c r="L12" s="158" t="s">
        <v>512</v>
      </c>
      <c r="M12" s="190" t="s">
        <v>222</v>
      </c>
    </row>
    <row r="13" spans="1:36" x14ac:dyDescent="0.3">
      <c r="A13" s="189">
        <v>11</v>
      </c>
      <c r="B13" s="117" t="s">
        <v>450</v>
      </c>
      <c r="C13" s="235" t="s">
        <v>560</v>
      </c>
      <c r="D13" s="163" t="s">
        <v>280</v>
      </c>
      <c r="E13" s="163" t="s">
        <v>89</v>
      </c>
      <c r="F13" s="163" t="s">
        <v>109</v>
      </c>
      <c r="G13" s="186">
        <v>2.78</v>
      </c>
      <c r="H13" s="187">
        <v>7.14</v>
      </c>
      <c r="I13" s="186" t="s">
        <v>618</v>
      </c>
      <c r="J13" s="118" t="s">
        <v>586</v>
      </c>
      <c r="K13" s="118">
        <v>12</v>
      </c>
      <c r="L13" s="158" t="s">
        <v>216</v>
      </c>
      <c r="M13" s="190" t="s">
        <v>182</v>
      </c>
    </row>
    <row r="14" spans="1:36" x14ac:dyDescent="0.3">
      <c r="A14" s="189">
        <v>12</v>
      </c>
      <c r="B14" s="117" t="s">
        <v>451</v>
      </c>
      <c r="C14" s="163" t="s">
        <v>113</v>
      </c>
      <c r="D14" s="163" t="s">
        <v>633</v>
      </c>
      <c r="E14" s="163" t="s">
        <v>91</v>
      </c>
      <c r="F14" s="163" t="s">
        <v>112</v>
      </c>
      <c r="G14" s="186">
        <v>2.7</v>
      </c>
      <c r="H14" s="187">
        <v>7.69</v>
      </c>
      <c r="I14" s="186" t="s">
        <v>612</v>
      </c>
      <c r="J14" s="118" t="s">
        <v>636</v>
      </c>
      <c r="K14" s="118">
        <v>13</v>
      </c>
      <c r="L14" s="158" t="s">
        <v>190</v>
      </c>
      <c r="M14" s="190" t="s">
        <v>179</v>
      </c>
    </row>
    <row r="15" spans="1:36" x14ac:dyDescent="0.3">
      <c r="A15" s="189">
        <v>13</v>
      </c>
      <c r="B15" s="117" t="s">
        <v>272</v>
      </c>
      <c r="C15" s="163" t="s">
        <v>118</v>
      </c>
      <c r="D15" s="163" t="s">
        <v>143</v>
      </c>
      <c r="E15" s="163" t="s">
        <v>310</v>
      </c>
      <c r="F15" s="163" t="s">
        <v>117</v>
      </c>
      <c r="G15" s="187">
        <v>2.62</v>
      </c>
      <c r="H15" s="187">
        <v>8.2899999999999991</v>
      </c>
      <c r="I15" s="186" t="s">
        <v>615</v>
      </c>
      <c r="K15" s="118">
        <v>14</v>
      </c>
      <c r="L15" s="158" t="s">
        <v>190</v>
      </c>
      <c r="M15" s="190" t="s">
        <v>185</v>
      </c>
    </row>
    <row r="16" spans="1:36" x14ac:dyDescent="0.3">
      <c r="A16" s="189">
        <v>14</v>
      </c>
      <c r="B16" s="118" t="s">
        <v>372</v>
      </c>
      <c r="C16" s="163" t="s">
        <v>122</v>
      </c>
      <c r="D16" s="163" t="s">
        <v>281</v>
      </c>
      <c r="E16" s="163" t="s">
        <v>93</v>
      </c>
      <c r="F16" s="163" t="s">
        <v>121</v>
      </c>
      <c r="G16" s="187">
        <v>2.5499999999999998</v>
      </c>
      <c r="H16" s="187">
        <v>8.9149999999999991</v>
      </c>
      <c r="I16" s="186" t="s">
        <v>616</v>
      </c>
      <c r="J16" s="113" t="s">
        <v>354</v>
      </c>
      <c r="K16" s="118">
        <v>15</v>
      </c>
      <c r="L16" s="158" t="s">
        <v>205</v>
      </c>
      <c r="M16" s="190" t="s">
        <v>185</v>
      </c>
    </row>
    <row r="17" spans="1:21" x14ac:dyDescent="0.3">
      <c r="A17" s="189">
        <v>15</v>
      </c>
      <c r="B17" s="118" t="s">
        <v>273</v>
      </c>
      <c r="C17" s="163" t="s">
        <v>124</v>
      </c>
      <c r="D17" s="163" t="s">
        <v>282</v>
      </c>
      <c r="E17" s="163" t="s">
        <v>94</v>
      </c>
      <c r="F17" s="163" t="s">
        <v>96</v>
      </c>
      <c r="G17" s="187">
        <v>2.48</v>
      </c>
      <c r="H17" s="187">
        <v>9.5649999999999995</v>
      </c>
      <c r="I17" s="186" t="s">
        <v>613</v>
      </c>
      <c r="J17" s="192">
        <v>1</v>
      </c>
      <c r="K17" s="118">
        <v>16</v>
      </c>
      <c r="L17" s="158" t="s">
        <v>178</v>
      </c>
      <c r="M17" s="190" t="s">
        <v>226</v>
      </c>
    </row>
    <row r="18" spans="1:21" x14ac:dyDescent="0.3">
      <c r="A18" s="189">
        <v>16</v>
      </c>
      <c r="B18" s="118" t="s">
        <v>275</v>
      </c>
      <c r="C18" s="163" t="s">
        <v>127</v>
      </c>
      <c r="E18" s="163" t="s">
        <v>95</v>
      </c>
      <c r="F18" s="163" t="s">
        <v>123</v>
      </c>
      <c r="G18" s="187">
        <v>2.41</v>
      </c>
      <c r="H18" s="187">
        <v>10.24</v>
      </c>
      <c r="I18" s="186" t="s">
        <v>614</v>
      </c>
      <c r="J18" s="192">
        <v>1.5</v>
      </c>
      <c r="K18" s="118">
        <v>17</v>
      </c>
      <c r="L18" s="158" t="s">
        <v>244</v>
      </c>
      <c r="M18" s="190" t="s">
        <v>189</v>
      </c>
    </row>
    <row r="19" spans="1:21" x14ac:dyDescent="0.3">
      <c r="A19" s="189">
        <v>17</v>
      </c>
      <c r="B19" s="118" t="s">
        <v>274</v>
      </c>
      <c r="C19" s="163" t="s">
        <v>130</v>
      </c>
      <c r="D19" s="113" t="s">
        <v>348</v>
      </c>
      <c r="E19" s="163" t="s">
        <v>309</v>
      </c>
      <c r="F19" s="163" t="s">
        <v>126</v>
      </c>
      <c r="G19" s="187">
        <v>2.35</v>
      </c>
      <c r="H19" s="187">
        <v>10.94</v>
      </c>
      <c r="I19" s="186"/>
      <c r="J19" s="192">
        <v>1.6</v>
      </c>
      <c r="K19" s="118">
        <v>18</v>
      </c>
      <c r="L19" s="158" t="s">
        <v>191</v>
      </c>
      <c r="M19" s="190" t="s">
        <v>177</v>
      </c>
    </row>
    <row r="20" spans="1:21" x14ac:dyDescent="0.3">
      <c r="A20" s="189">
        <v>18</v>
      </c>
      <c r="B20" s="118" t="s">
        <v>277</v>
      </c>
      <c r="C20" s="163" t="s">
        <v>357</v>
      </c>
      <c r="D20" s="163" t="s">
        <v>286</v>
      </c>
      <c r="E20" s="163" t="s">
        <v>97</v>
      </c>
      <c r="F20" s="163" t="s">
        <v>129</v>
      </c>
      <c r="G20" s="187">
        <v>2.29</v>
      </c>
      <c r="H20" s="187">
        <v>11.664999999999999</v>
      </c>
      <c r="I20" s="267" t="s">
        <v>623</v>
      </c>
      <c r="J20" s="192">
        <v>1.8</v>
      </c>
      <c r="K20" s="118">
        <v>19</v>
      </c>
      <c r="L20" s="158" t="s">
        <v>187</v>
      </c>
      <c r="M20" s="193" t="s">
        <v>366</v>
      </c>
    </row>
    <row r="21" spans="1:21" x14ac:dyDescent="0.3">
      <c r="A21" s="189">
        <v>19</v>
      </c>
      <c r="B21" s="118" t="s">
        <v>276</v>
      </c>
      <c r="C21" s="113" t="s">
        <v>347</v>
      </c>
      <c r="D21" s="163" t="s">
        <v>287</v>
      </c>
      <c r="E21" s="163" t="s">
        <v>98</v>
      </c>
      <c r="F21" s="163" t="s">
        <v>132</v>
      </c>
      <c r="G21" s="187">
        <v>2.23</v>
      </c>
      <c r="H21" s="187">
        <v>12.414999999999999</v>
      </c>
      <c r="I21" s="1" t="s">
        <v>624</v>
      </c>
      <c r="J21" s="192">
        <v>2</v>
      </c>
      <c r="K21" s="118">
        <v>20</v>
      </c>
      <c r="L21" s="158" t="s">
        <v>229</v>
      </c>
      <c r="M21" s="190" t="s">
        <v>188</v>
      </c>
    </row>
    <row r="22" spans="1:21" x14ac:dyDescent="0.3">
      <c r="A22" s="189">
        <v>20</v>
      </c>
      <c r="B22" s="118" t="s">
        <v>278</v>
      </c>
      <c r="C22" s="163" t="s">
        <v>297</v>
      </c>
      <c r="D22" s="163" t="s">
        <v>288</v>
      </c>
      <c r="E22" s="163" t="s">
        <v>95</v>
      </c>
      <c r="F22" s="163" t="s">
        <v>99</v>
      </c>
      <c r="G22" s="187">
        <v>2.1800000000000002</v>
      </c>
      <c r="H22" s="187">
        <v>13.19</v>
      </c>
      <c r="I22" s="1" t="s">
        <v>430</v>
      </c>
      <c r="J22" s="192">
        <v>2.1</v>
      </c>
      <c r="L22" s="158" t="s">
        <v>173</v>
      </c>
      <c r="M22" s="190" t="s">
        <v>175</v>
      </c>
      <c r="U22" s="28"/>
    </row>
    <row r="23" spans="1:21" x14ac:dyDescent="0.3">
      <c r="A23" s="189">
        <v>21</v>
      </c>
      <c r="B23" s="117" t="s">
        <v>430</v>
      </c>
      <c r="C23" s="163" t="s">
        <v>283</v>
      </c>
      <c r="D23" s="163" t="s">
        <v>146</v>
      </c>
      <c r="E23" s="163" t="s">
        <v>312</v>
      </c>
      <c r="F23" s="163" t="s">
        <v>134</v>
      </c>
      <c r="G23" s="187">
        <v>2.13</v>
      </c>
      <c r="H23" s="187">
        <v>13.99</v>
      </c>
      <c r="I23" s="1" t="s">
        <v>626</v>
      </c>
      <c r="J23" s="192">
        <v>2.2999999999999998</v>
      </c>
      <c r="L23" s="158" t="s">
        <v>231</v>
      </c>
      <c r="M23" s="190" t="s">
        <v>227</v>
      </c>
    </row>
    <row r="24" spans="1:21" x14ac:dyDescent="0.3">
      <c r="A24" s="189">
        <v>22</v>
      </c>
      <c r="B24" s="118" t="s">
        <v>519</v>
      </c>
      <c r="C24" s="163" t="s">
        <v>284</v>
      </c>
      <c r="D24" s="163" t="s">
        <v>85</v>
      </c>
      <c r="E24" s="163" t="s">
        <v>356</v>
      </c>
      <c r="F24" s="163" t="s">
        <v>140</v>
      </c>
      <c r="G24" s="187">
        <v>2.08</v>
      </c>
      <c r="H24" s="187">
        <v>14.815</v>
      </c>
      <c r="I24" s="1" t="s">
        <v>625</v>
      </c>
      <c r="J24" s="192">
        <v>2.4</v>
      </c>
      <c r="L24" s="158" t="s">
        <v>186</v>
      </c>
      <c r="M24" s="190" t="s">
        <v>207</v>
      </c>
    </row>
    <row r="25" spans="1:21" x14ac:dyDescent="0.3">
      <c r="A25" s="189">
        <v>23</v>
      </c>
      <c r="B25" s="118" t="s">
        <v>460</v>
      </c>
      <c r="C25" s="163" t="s">
        <v>285</v>
      </c>
      <c r="E25" s="163" t="s">
        <v>518</v>
      </c>
      <c r="F25" s="163" t="s">
        <v>142</v>
      </c>
      <c r="G25" s="187">
        <v>2.0299999999999998</v>
      </c>
      <c r="H25" s="187">
        <v>15.664999999999999</v>
      </c>
      <c r="I25" s="1" t="s">
        <v>627</v>
      </c>
      <c r="J25" s="192">
        <v>2.5</v>
      </c>
      <c r="L25" s="158" t="s">
        <v>232</v>
      </c>
      <c r="M25" s="190" t="s">
        <v>199</v>
      </c>
    </row>
    <row r="26" spans="1:21" x14ac:dyDescent="0.3">
      <c r="A26" s="189">
        <v>24</v>
      </c>
      <c r="B26" s="113" t="s">
        <v>340</v>
      </c>
      <c r="D26" s="113" t="s">
        <v>329</v>
      </c>
      <c r="E26" s="113" t="s">
        <v>326</v>
      </c>
      <c r="F26" s="163" t="s">
        <v>145</v>
      </c>
      <c r="G26" s="187">
        <v>1.98</v>
      </c>
      <c r="H26" s="187">
        <v>16.54</v>
      </c>
      <c r="I26" s="1" t="s">
        <v>628</v>
      </c>
      <c r="J26" s="192">
        <v>2.6</v>
      </c>
      <c r="L26" s="158" t="s">
        <v>220</v>
      </c>
      <c r="M26" s="190" t="s">
        <v>197</v>
      </c>
    </row>
    <row r="27" spans="1:21" x14ac:dyDescent="0.3">
      <c r="A27" s="189">
        <v>25</v>
      </c>
      <c r="B27" s="118" t="s">
        <v>48</v>
      </c>
      <c r="C27" s="113" t="s">
        <v>319</v>
      </c>
      <c r="D27" s="194" t="s">
        <v>50</v>
      </c>
      <c r="E27" s="206">
        <v>4.4999999999999998E-2</v>
      </c>
      <c r="F27" s="163" t="s">
        <v>148</v>
      </c>
      <c r="G27" s="187">
        <v>1.93</v>
      </c>
      <c r="H27" s="187">
        <v>17.440000000000001</v>
      </c>
      <c r="I27" s="1" t="s">
        <v>519</v>
      </c>
      <c r="J27" s="195">
        <v>2.7</v>
      </c>
      <c r="L27" s="158" t="s">
        <v>215</v>
      </c>
      <c r="M27" s="190" t="s">
        <v>198</v>
      </c>
    </row>
    <row r="28" spans="1:21" x14ac:dyDescent="0.3">
      <c r="A28" s="189">
        <v>26</v>
      </c>
      <c r="B28" s="118" t="s">
        <v>72</v>
      </c>
      <c r="C28" s="116">
        <v>0.3</v>
      </c>
      <c r="D28" s="194" t="s">
        <v>49</v>
      </c>
      <c r="E28" s="206">
        <v>7.8E-2</v>
      </c>
      <c r="F28" s="163" t="s">
        <v>100</v>
      </c>
      <c r="I28" s="1" t="s">
        <v>629</v>
      </c>
      <c r="J28" s="195">
        <v>2.9</v>
      </c>
      <c r="L28" s="158" t="s">
        <v>230</v>
      </c>
      <c r="M28" s="190" t="s">
        <v>200</v>
      </c>
    </row>
    <row r="29" spans="1:21" x14ac:dyDescent="0.3">
      <c r="A29" s="189">
        <v>27</v>
      </c>
      <c r="B29" s="113" t="s">
        <v>333</v>
      </c>
      <c r="C29" s="116">
        <v>0.42</v>
      </c>
      <c r="D29" s="310" t="s">
        <v>717</v>
      </c>
      <c r="E29" s="206">
        <v>0.11</v>
      </c>
      <c r="F29" s="163" t="s">
        <v>101</v>
      </c>
      <c r="G29" s="113" t="s">
        <v>352</v>
      </c>
      <c r="H29" s="113" t="s">
        <v>353</v>
      </c>
      <c r="I29" s="1" t="s">
        <v>630</v>
      </c>
      <c r="J29" s="195">
        <v>5</v>
      </c>
      <c r="L29" s="158" t="s">
        <v>239</v>
      </c>
      <c r="M29" s="190" t="s">
        <v>224</v>
      </c>
    </row>
    <row r="30" spans="1:21" x14ac:dyDescent="0.3">
      <c r="A30" s="189">
        <v>28</v>
      </c>
      <c r="B30" s="118">
        <v>2</v>
      </c>
      <c r="C30" s="116">
        <v>0.45</v>
      </c>
      <c r="D30" s="194" t="s">
        <v>1</v>
      </c>
      <c r="E30" s="206">
        <v>0.17</v>
      </c>
      <c r="F30" s="163" t="s">
        <v>102</v>
      </c>
      <c r="G30" s="196">
        <v>1</v>
      </c>
      <c r="H30" s="118" t="s">
        <v>298</v>
      </c>
      <c r="J30" s="195">
        <v>5.3</v>
      </c>
      <c r="L30" s="158" t="s">
        <v>241</v>
      </c>
      <c r="M30" s="190" t="s">
        <v>223</v>
      </c>
    </row>
    <row r="31" spans="1:21" x14ac:dyDescent="0.3">
      <c r="A31" s="189">
        <v>29</v>
      </c>
      <c r="B31" s="118">
        <v>3</v>
      </c>
      <c r="C31" s="116">
        <v>0.5</v>
      </c>
      <c r="D31" s="111" t="s">
        <v>47</v>
      </c>
      <c r="E31" s="206">
        <v>0.38</v>
      </c>
      <c r="F31" s="163" t="s">
        <v>149</v>
      </c>
      <c r="G31" s="196">
        <v>2</v>
      </c>
      <c r="H31" s="118" t="s">
        <v>299</v>
      </c>
      <c r="J31" s="195">
        <v>7</v>
      </c>
      <c r="L31" s="158" t="s">
        <v>217</v>
      </c>
      <c r="M31" s="190" t="s">
        <v>242</v>
      </c>
    </row>
    <row r="32" spans="1:21" x14ac:dyDescent="0.3">
      <c r="A32" s="189">
        <v>30</v>
      </c>
      <c r="C32" s="116">
        <v>0.52</v>
      </c>
      <c r="D32" s="113" t="s">
        <v>338</v>
      </c>
      <c r="E32" s="206">
        <v>0.66100000000000003</v>
      </c>
      <c r="F32" s="163" t="s">
        <v>150</v>
      </c>
      <c r="G32" s="196">
        <v>3</v>
      </c>
      <c r="H32" s="1" t="s">
        <v>9</v>
      </c>
      <c r="I32" s="113" t="s">
        <v>360</v>
      </c>
      <c r="L32" s="158" t="s">
        <v>204</v>
      </c>
      <c r="M32" s="193" t="s">
        <v>365</v>
      </c>
    </row>
    <row r="33" spans="1:17" x14ac:dyDescent="0.3">
      <c r="B33" s="113" t="s">
        <v>318</v>
      </c>
      <c r="C33" s="116">
        <v>0.6</v>
      </c>
      <c r="D33" s="112" t="s">
        <v>50</v>
      </c>
      <c r="F33" s="163" t="s">
        <v>151</v>
      </c>
      <c r="G33" s="196">
        <v>4</v>
      </c>
      <c r="I33" s="118" t="s">
        <v>298</v>
      </c>
      <c r="J33" s="113" t="s">
        <v>358</v>
      </c>
      <c r="L33" s="158" t="s">
        <v>245</v>
      </c>
      <c r="M33" s="193" t="s">
        <v>364</v>
      </c>
    </row>
    <row r="34" spans="1:17" x14ac:dyDescent="0.3">
      <c r="A34" s="113" t="s">
        <v>335</v>
      </c>
      <c r="B34" s="185">
        <v>500</v>
      </c>
      <c r="C34" s="116">
        <v>0.65</v>
      </c>
      <c r="D34" s="194" t="s">
        <v>313</v>
      </c>
      <c r="E34" s="113" t="s">
        <v>334</v>
      </c>
      <c r="F34" s="163" t="s">
        <v>103</v>
      </c>
      <c r="G34" s="196">
        <v>5</v>
      </c>
      <c r="I34" s="118" t="s">
        <v>299</v>
      </c>
      <c r="J34" s="197">
        <v>0.5</v>
      </c>
      <c r="L34" s="158" t="s">
        <v>202</v>
      </c>
      <c r="M34" s="193" t="s">
        <v>363</v>
      </c>
    </row>
    <row r="35" spans="1:17" x14ac:dyDescent="0.3">
      <c r="A35" s="205">
        <v>2</v>
      </c>
      <c r="B35" s="185">
        <v>1000</v>
      </c>
      <c r="C35" s="116">
        <v>0.68</v>
      </c>
      <c r="E35" s="198" t="s">
        <v>157</v>
      </c>
      <c r="G35" s="196">
        <v>6</v>
      </c>
      <c r="I35" s="118" t="s">
        <v>359</v>
      </c>
      <c r="J35" s="116">
        <v>0.75</v>
      </c>
      <c r="L35" s="158" t="s">
        <v>201</v>
      </c>
      <c r="M35" s="190" t="s">
        <v>172</v>
      </c>
    </row>
    <row r="36" spans="1:17" x14ac:dyDescent="0.3">
      <c r="A36" s="205">
        <v>3</v>
      </c>
      <c r="B36" s="185">
        <v>1250</v>
      </c>
      <c r="C36" s="116">
        <v>0.78</v>
      </c>
      <c r="D36" s="113" t="s">
        <v>337</v>
      </c>
      <c r="E36" s="198" t="s">
        <v>23</v>
      </c>
      <c r="G36" s="196">
        <v>7</v>
      </c>
      <c r="I36" s="118" t="s">
        <v>453</v>
      </c>
      <c r="J36" s="197">
        <v>1</v>
      </c>
      <c r="L36" s="158" t="s">
        <v>219</v>
      </c>
      <c r="M36" s="190" t="s">
        <v>195</v>
      </c>
    </row>
    <row r="37" spans="1:17" x14ac:dyDescent="0.3">
      <c r="A37" s="205">
        <v>4</v>
      </c>
      <c r="B37" s="185">
        <v>1500</v>
      </c>
      <c r="C37" s="116">
        <v>0.87</v>
      </c>
      <c r="D37" s="207">
        <v>1</v>
      </c>
      <c r="E37" s="198" t="s">
        <v>24</v>
      </c>
      <c r="F37" s="113" t="s">
        <v>339</v>
      </c>
      <c r="G37" s="196">
        <v>8</v>
      </c>
      <c r="I37" s="1" t="s">
        <v>634</v>
      </c>
      <c r="L37" s="158" t="s">
        <v>181</v>
      </c>
      <c r="M37" s="190" t="s">
        <v>234</v>
      </c>
      <c r="Q37" s="69"/>
    </row>
    <row r="38" spans="1:17" x14ac:dyDescent="0.3">
      <c r="A38" s="205">
        <v>5</v>
      </c>
      <c r="B38" s="185">
        <v>2000</v>
      </c>
      <c r="C38" s="116">
        <v>1</v>
      </c>
      <c r="D38" s="205">
        <v>0.45</v>
      </c>
      <c r="E38" s="198" t="s">
        <v>22</v>
      </c>
      <c r="F38" s="118" t="s">
        <v>578</v>
      </c>
      <c r="G38" s="196">
        <v>9</v>
      </c>
      <c r="L38" s="158" t="s">
        <v>174</v>
      </c>
      <c r="M38" s="190" t="s">
        <v>183</v>
      </c>
      <c r="Q38" s="69"/>
    </row>
    <row r="39" spans="1:17" x14ac:dyDescent="0.3">
      <c r="A39" s="205">
        <v>6</v>
      </c>
      <c r="B39" s="185">
        <v>2500</v>
      </c>
      <c r="C39" s="116">
        <v>1.2</v>
      </c>
      <c r="F39" s="118" t="s">
        <v>294</v>
      </c>
      <c r="G39" s="196">
        <v>10</v>
      </c>
      <c r="I39" s="234" t="s">
        <v>703</v>
      </c>
      <c r="J39" s="276" t="s">
        <v>600</v>
      </c>
      <c r="L39" s="158" t="s">
        <v>237</v>
      </c>
      <c r="M39" s="190" t="s">
        <v>240</v>
      </c>
      <c r="P39" s="69"/>
      <c r="Q39" s="69"/>
    </row>
    <row r="40" spans="1:17" x14ac:dyDescent="0.3">
      <c r="A40" s="205">
        <v>7</v>
      </c>
      <c r="C40" s="116">
        <v>1.6</v>
      </c>
      <c r="D40" s="113" t="s">
        <v>320</v>
      </c>
      <c r="E40" s="113" t="s">
        <v>332</v>
      </c>
      <c r="F40" s="118" t="s">
        <v>293</v>
      </c>
      <c r="G40" s="196">
        <v>11</v>
      </c>
      <c r="I40" s="235" t="s">
        <v>108</v>
      </c>
      <c r="J40" s="1" t="s">
        <v>719</v>
      </c>
      <c r="L40" s="158" t="s">
        <v>233</v>
      </c>
      <c r="M40" s="190" t="s">
        <v>213</v>
      </c>
      <c r="P40" s="69"/>
      <c r="Q40" s="69"/>
    </row>
    <row r="41" spans="1:17" x14ac:dyDescent="0.3">
      <c r="A41" s="205">
        <v>8</v>
      </c>
      <c r="B41" s="113" t="s">
        <v>328</v>
      </c>
      <c r="D41" s="116">
        <v>0.33</v>
      </c>
      <c r="E41" s="216">
        <v>6.5</v>
      </c>
      <c r="F41" s="118" t="s">
        <v>167</v>
      </c>
      <c r="G41" s="196">
        <v>12</v>
      </c>
      <c r="I41" s="235" t="s">
        <v>111</v>
      </c>
      <c r="L41" s="158" t="s">
        <v>236</v>
      </c>
      <c r="M41" s="190" t="s">
        <v>196</v>
      </c>
      <c r="P41" s="69"/>
      <c r="Q41" s="69"/>
    </row>
    <row r="42" spans="1:17" x14ac:dyDescent="0.3">
      <c r="A42" s="205">
        <v>9</v>
      </c>
      <c r="B42" s="197">
        <v>2</v>
      </c>
      <c r="D42" s="116">
        <v>0.5</v>
      </c>
      <c r="E42" s="118">
        <v>7</v>
      </c>
      <c r="F42" s="229" t="s">
        <v>580</v>
      </c>
      <c r="G42" s="196">
        <v>13</v>
      </c>
      <c r="I42" s="235" t="s">
        <v>704</v>
      </c>
      <c r="J42" s="113" t="s">
        <v>459</v>
      </c>
      <c r="L42" s="158" t="s">
        <v>235</v>
      </c>
      <c r="M42" s="146"/>
      <c r="P42" s="69"/>
      <c r="Q42" s="69"/>
    </row>
    <row r="43" spans="1:17" x14ac:dyDescent="0.3">
      <c r="A43" s="235">
        <v>10</v>
      </c>
      <c r="B43" s="197">
        <v>2.5</v>
      </c>
      <c r="C43" s="113" t="s">
        <v>331</v>
      </c>
      <c r="E43" s="118">
        <v>9</v>
      </c>
      <c r="G43" s="196">
        <v>14</v>
      </c>
      <c r="I43" s="235" t="s">
        <v>120</v>
      </c>
      <c r="J43" s="146" t="s">
        <v>454</v>
      </c>
      <c r="L43" s="158" t="s">
        <v>184</v>
      </c>
      <c r="M43" s="146"/>
    </row>
    <row r="44" spans="1:17" x14ac:dyDescent="0.3">
      <c r="A44" s="235">
        <v>11</v>
      </c>
      <c r="B44" s="197">
        <v>3</v>
      </c>
      <c r="C44" s="197">
        <v>2.5</v>
      </c>
      <c r="D44" s="113" t="s">
        <v>322</v>
      </c>
      <c r="E44" s="118">
        <v>10</v>
      </c>
      <c r="G44" s="196">
        <v>15</v>
      </c>
      <c r="I44" s="235" t="s">
        <v>311</v>
      </c>
      <c r="J44" s="146" t="s">
        <v>375</v>
      </c>
      <c r="L44" s="158" t="s">
        <v>214</v>
      </c>
      <c r="M44" s="146"/>
    </row>
    <row r="45" spans="1:17" x14ac:dyDescent="0.3">
      <c r="A45" s="235">
        <v>12</v>
      </c>
      <c r="B45" s="311">
        <v>3.5</v>
      </c>
      <c r="C45" s="197">
        <v>3.5</v>
      </c>
      <c r="D45" s="197">
        <v>1.2</v>
      </c>
      <c r="E45" s="118"/>
      <c r="G45" s="196">
        <v>16</v>
      </c>
      <c r="J45" s="146" t="s">
        <v>376</v>
      </c>
      <c r="L45" s="158" t="s">
        <v>209</v>
      </c>
      <c r="M45" s="146"/>
    </row>
    <row r="46" spans="1:17" x14ac:dyDescent="0.3">
      <c r="B46" s="311">
        <v>4</v>
      </c>
      <c r="C46" s="197">
        <v>5</v>
      </c>
      <c r="D46" s="197">
        <v>1</v>
      </c>
      <c r="E46" s="113" t="s">
        <v>462</v>
      </c>
      <c r="G46" s="196">
        <v>17</v>
      </c>
      <c r="L46" s="158" t="s">
        <v>221</v>
      </c>
      <c r="M46" s="146"/>
    </row>
    <row r="47" spans="1:17" x14ac:dyDescent="0.3">
      <c r="B47" s="311">
        <v>4.5</v>
      </c>
      <c r="C47" s="197"/>
      <c r="D47" s="199">
        <v>1.6</v>
      </c>
      <c r="E47" s="201" t="s">
        <v>469</v>
      </c>
      <c r="G47" s="196">
        <v>18</v>
      </c>
      <c r="J47" s="202"/>
      <c r="M47" s="146"/>
    </row>
    <row r="48" spans="1:17" x14ac:dyDescent="0.3">
      <c r="B48" s="311">
        <v>5</v>
      </c>
      <c r="C48" s="235"/>
      <c r="E48" s="202" t="s">
        <v>470</v>
      </c>
      <c r="G48" s="196">
        <v>19</v>
      </c>
      <c r="J48" s="113" t="s">
        <v>535</v>
      </c>
    </row>
    <row r="49" spans="2:13" x14ac:dyDescent="0.3">
      <c r="B49" s="113" t="s">
        <v>379</v>
      </c>
      <c r="C49" s="113" t="s">
        <v>321</v>
      </c>
      <c r="D49" s="200"/>
      <c r="E49" s="202" t="s">
        <v>510</v>
      </c>
      <c r="G49" s="196">
        <v>20</v>
      </c>
      <c r="J49" s="146" t="s">
        <v>536</v>
      </c>
      <c r="L49" s="113" t="s">
        <v>568</v>
      </c>
      <c r="M49" s="267" t="s">
        <v>645</v>
      </c>
    </row>
    <row r="50" spans="2:13" x14ac:dyDescent="0.3">
      <c r="B50" s="146" t="s">
        <v>377</v>
      </c>
      <c r="C50" s="197">
        <v>1</v>
      </c>
      <c r="D50" s="113" t="s">
        <v>461</v>
      </c>
      <c r="E50" s="202" t="s">
        <v>471</v>
      </c>
      <c r="J50" s="146" t="s">
        <v>533</v>
      </c>
      <c r="L50" s="229" t="s">
        <v>569</v>
      </c>
      <c r="M50" s="235" t="s">
        <v>646</v>
      </c>
    </row>
    <row r="51" spans="2:13" x14ac:dyDescent="0.3">
      <c r="B51" s="146" t="s">
        <v>378</v>
      </c>
      <c r="C51" s="197">
        <v>1.5</v>
      </c>
      <c r="D51" s="146" t="s">
        <v>463</v>
      </c>
      <c r="E51" s="202" t="s">
        <v>472</v>
      </c>
      <c r="F51" s="267" t="s">
        <v>631</v>
      </c>
      <c r="J51" s="146" t="s">
        <v>534</v>
      </c>
      <c r="L51" s="229" t="s">
        <v>570</v>
      </c>
      <c r="M51" s="235" t="s">
        <v>552</v>
      </c>
    </row>
    <row r="52" spans="2:13" x14ac:dyDescent="0.3">
      <c r="B52" s="146" t="s">
        <v>715</v>
      </c>
      <c r="D52" s="146" t="s">
        <v>464</v>
      </c>
      <c r="E52" s="202" t="s">
        <v>473</v>
      </c>
      <c r="F52" s="1" t="s">
        <v>632</v>
      </c>
      <c r="L52" s="229" t="s">
        <v>571</v>
      </c>
      <c r="M52" s="235" t="s">
        <v>649</v>
      </c>
    </row>
    <row r="53" spans="2:13" x14ac:dyDescent="0.3">
      <c r="D53" s="146" t="s">
        <v>465</v>
      </c>
      <c r="E53" s="201" t="s">
        <v>474</v>
      </c>
      <c r="F53" s="1" t="s">
        <v>48</v>
      </c>
      <c r="J53" s="113" t="s">
        <v>547</v>
      </c>
      <c r="L53" s="229" t="s">
        <v>572</v>
      </c>
    </row>
    <row r="54" spans="2:13" x14ac:dyDescent="0.3">
      <c r="B54" s="203" t="s">
        <v>514</v>
      </c>
      <c r="D54" s="146" t="s">
        <v>466</v>
      </c>
      <c r="E54" s="202" t="s">
        <v>475</v>
      </c>
      <c r="J54" s="200" t="s">
        <v>550</v>
      </c>
      <c r="L54" s="229" t="s">
        <v>573</v>
      </c>
    </row>
    <row r="55" spans="2:13" x14ac:dyDescent="0.3">
      <c r="B55" s="146" t="s">
        <v>557</v>
      </c>
      <c r="D55" s="146" t="s">
        <v>467</v>
      </c>
      <c r="E55" s="202" t="s">
        <v>476</v>
      </c>
      <c r="J55" s="200" t="s">
        <v>551</v>
      </c>
    </row>
    <row r="56" spans="2:13" x14ac:dyDescent="0.3">
      <c r="B56" s="146" t="s">
        <v>554</v>
      </c>
      <c r="D56" s="146" t="s">
        <v>559</v>
      </c>
      <c r="E56" s="202" t="s">
        <v>477</v>
      </c>
      <c r="J56" s="200" t="s">
        <v>548</v>
      </c>
      <c r="L56" s="113" t="s">
        <v>574</v>
      </c>
    </row>
    <row r="57" spans="2:13" x14ac:dyDescent="0.3">
      <c r="B57" s="146" t="s">
        <v>555</v>
      </c>
      <c r="D57" s="146" t="s">
        <v>468</v>
      </c>
      <c r="E57" s="202" t="s">
        <v>478</v>
      </c>
      <c r="J57" s="200" t="s">
        <v>549</v>
      </c>
      <c r="L57" s="229" t="s">
        <v>575</v>
      </c>
      <c r="M57" s="268" t="s">
        <v>650</v>
      </c>
    </row>
    <row r="58" spans="2:13" x14ac:dyDescent="0.3">
      <c r="B58" s="146" t="s">
        <v>558</v>
      </c>
      <c r="D58" s="146" t="s">
        <v>509</v>
      </c>
      <c r="E58" s="202" t="s">
        <v>479</v>
      </c>
      <c r="J58" s="229" t="s">
        <v>553</v>
      </c>
      <c r="L58" s="229" t="s">
        <v>180</v>
      </c>
      <c r="M58" s="235" t="s">
        <v>651</v>
      </c>
    </row>
    <row r="59" spans="2:13" x14ac:dyDescent="0.3">
      <c r="D59" s="146" t="s">
        <v>511</v>
      </c>
      <c r="E59" s="202" t="s">
        <v>480</v>
      </c>
      <c r="J59" s="200" t="s">
        <v>552</v>
      </c>
      <c r="L59" s="229" t="s">
        <v>576</v>
      </c>
      <c r="M59" s="235" t="s">
        <v>652</v>
      </c>
    </row>
    <row r="60" spans="2:13" x14ac:dyDescent="0.3">
      <c r="D60" s="146" t="s">
        <v>560</v>
      </c>
      <c r="E60" s="202" t="s">
        <v>481</v>
      </c>
      <c r="M60" s="235" t="s">
        <v>653</v>
      </c>
    </row>
    <row r="61" spans="2:13" x14ac:dyDescent="0.3">
      <c r="B61" s="203" t="s">
        <v>517</v>
      </c>
      <c r="E61" s="202" t="s">
        <v>482</v>
      </c>
      <c r="F61" s="234" t="s">
        <v>599</v>
      </c>
      <c r="J61" s="113" t="s">
        <v>591</v>
      </c>
      <c r="L61" s="113" t="s">
        <v>577</v>
      </c>
      <c r="M61" s="235" t="s">
        <v>654</v>
      </c>
    </row>
    <row r="62" spans="2:13" x14ac:dyDescent="0.3">
      <c r="B62" s="146" t="s">
        <v>556</v>
      </c>
      <c r="D62" s="113" t="s">
        <v>601</v>
      </c>
      <c r="E62" s="202" t="s">
        <v>483</v>
      </c>
      <c r="F62" s="235" t="s">
        <v>594</v>
      </c>
      <c r="J62" s="229" t="s">
        <v>588</v>
      </c>
      <c r="L62" s="229" t="s">
        <v>578</v>
      </c>
      <c r="M62" s="235" t="s">
        <v>663</v>
      </c>
    </row>
    <row r="63" spans="2:13" x14ac:dyDescent="0.3">
      <c r="B63" s="146" t="s">
        <v>515</v>
      </c>
      <c r="D63" s="163" t="s">
        <v>602</v>
      </c>
      <c r="E63" s="202" t="s">
        <v>484</v>
      </c>
      <c r="F63" s="235" t="s">
        <v>595</v>
      </c>
      <c r="J63" s="229" t="s">
        <v>589</v>
      </c>
      <c r="L63" s="229" t="s">
        <v>579</v>
      </c>
    </row>
    <row r="64" spans="2:13" x14ac:dyDescent="0.3">
      <c r="D64" s="163" t="s">
        <v>605</v>
      </c>
      <c r="E64" s="202" t="s">
        <v>485</v>
      </c>
      <c r="F64" s="235" t="s">
        <v>596</v>
      </c>
      <c r="J64" s="229" t="s">
        <v>590</v>
      </c>
      <c r="L64" s="229" t="s">
        <v>293</v>
      </c>
    </row>
    <row r="65" spans="4:13" x14ac:dyDescent="0.3">
      <c r="D65" s="163" t="s">
        <v>603</v>
      </c>
      <c r="E65" s="202" t="s">
        <v>486</v>
      </c>
      <c r="F65" s="235" t="s">
        <v>597</v>
      </c>
      <c r="L65" s="229" t="s">
        <v>294</v>
      </c>
    </row>
    <row r="66" spans="4:13" x14ac:dyDescent="0.3">
      <c r="D66" s="163" t="s">
        <v>606</v>
      </c>
      <c r="E66" s="202" t="s">
        <v>487</v>
      </c>
      <c r="F66" s="235" t="s">
        <v>598</v>
      </c>
      <c r="J66" s="113" t="s">
        <v>568</v>
      </c>
      <c r="L66" s="229" t="s">
        <v>580</v>
      </c>
    </row>
    <row r="67" spans="4:13" x14ac:dyDescent="0.3">
      <c r="D67" s="163" t="s">
        <v>604</v>
      </c>
      <c r="E67" s="202" t="s">
        <v>488</v>
      </c>
      <c r="J67" s="229" t="s">
        <v>572</v>
      </c>
    </row>
    <row r="68" spans="4:13" x14ac:dyDescent="0.3">
      <c r="D68" s="163" t="s">
        <v>607</v>
      </c>
      <c r="E68" s="202" t="s">
        <v>489</v>
      </c>
      <c r="F68" s="267" t="s">
        <v>655</v>
      </c>
      <c r="G68" s="267"/>
      <c r="J68" s="229" t="s">
        <v>592</v>
      </c>
      <c r="L68" s="113" t="s">
        <v>581</v>
      </c>
      <c r="M68" s="267" t="s">
        <v>656</v>
      </c>
    </row>
    <row r="69" spans="4:13" x14ac:dyDescent="0.3">
      <c r="E69" s="202" t="s">
        <v>490</v>
      </c>
      <c r="F69" s="1">
        <v>6</v>
      </c>
      <c r="J69" s="229" t="s">
        <v>570</v>
      </c>
      <c r="L69" s="229" t="s">
        <v>62</v>
      </c>
      <c r="M69" s="1" t="s">
        <v>314</v>
      </c>
    </row>
    <row r="70" spans="4:13" x14ac:dyDescent="0.3">
      <c r="E70" s="202" t="s">
        <v>491</v>
      </c>
      <c r="F70" s="1">
        <v>7</v>
      </c>
      <c r="J70" s="229" t="s">
        <v>593</v>
      </c>
      <c r="L70" s="229" t="s">
        <v>582</v>
      </c>
      <c r="M70" s="1" t="s">
        <v>658</v>
      </c>
    </row>
    <row r="71" spans="4:13" x14ac:dyDescent="0.3">
      <c r="E71" s="202" t="s">
        <v>492</v>
      </c>
      <c r="F71" s="1">
        <v>8</v>
      </c>
      <c r="J71" s="229" t="s">
        <v>569</v>
      </c>
      <c r="L71" s="229" t="s">
        <v>583</v>
      </c>
      <c r="M71" s="1" t="s">
        <v>657</v>
      </c>
    </row>
    <row r="72" spans="4:13" x14ac:dyDescent="0.3">
      <c r="E72" s="202" t="s">
        <v>493</v>
      </c>
      <c r="F72" s="1">
        <v>9</v>
      </c>
      <c r="M72" s="1" t="s">
        <v>659</v>
      </c>
    </row>
    <row r="73" spans="4:13" x14ac:dyDescent="0.3">
      <c r="E73" s="202" t="s">
        <v>494</v>
      </c>
      <c r="F73" s="1">
        <v>10</v>
      </c>
      <c r="J73" s="113" t="s">
        <v>574</v>
      </c>
      <c r="L73" s="113" t="s">
        <v>584</v>
      </c>
      <c r="M73" s="1" t="s">
        <v>659</v>
      </c>
    </row>
    <row r="74" spans="4:13" x14ac:dyDescent="0.3">
      <c r="E74" s="202" t="s">
        <v>495</v>
      </c>
      <c r="F74" s="1">
        <v>11</v>
      </c>
      <c r="J74" s="229" t="s">
        <v>575</v>
      </c>
      <c r="L74" s="229" t="s">
        <v>585</v>
      </c>
      <c r="M74" s="1" t="s">
        <v>659</v>
      </c>
    </row>
    <row r="75" spans="4:13" x14ac:dyDescent="0.3">
      <c r="E75" s="202" t="s">
        <v>496</v>
      </c>
      <c r="F75" s="1">
        <v>12</v>
      </c>
      <c r="J75" s="146" t="s">
        <v>608</v>
      </c>
      <c r="L75" s="229" t="s">
        <v>586</v>
      </c>
    </row>
    <row r="76" spans="4:13" x14ac:dyDescent="0.3">
      <c r="E76" s="202" t="s">
        <v>497</v>
      </c>
      <c r="J76" s="146" t="s">
        <v>609</v>
      </c>
    </row>
    <row r="77" spans="4:13" x14ac:dyDescent="0.3">
      <c r="E77" s="202" t="s">
        <v>498</v>
      </c>
      <c r="F77" s="267" t="s">
        <v>660</v>
      </c>
      <c r="J77" s="146" t="s">
        <v>635</v>
      </c>
    </row>
    <row r="78" spans="4:13" x14ac:dyDescent="0.3">
      <c r="E78" s="202" t="s">
        <v>499</v>
      </c>
      <c r="F78" s="235" t="s">
        <v>661</v>
      </c>
    </row>
    <row r="79" spans="4:13" x14ac:dyDescent="0.3">
      <c r="E79" s="202" t="s">
        <v>500</v>
      </c>
      <c r="F79" s="235" t="s">
        <v>646</v>
      </c>
    </row>
    <row r="80" spans="4:13" x14ac:dyDescent="0.3">
      <c r="E80" s="202" t="s">
        <v>501</v>
      </c>
      <c r="F80" s="235" t="s">
        <v>552</v>
      </c>
    </row>
    <row r="81" spans="5:6" x14ac:dyDescent="0.3">
      <c r="E81" s="202" t="s">
        <v>502</v>
      </c>
      <c r="F81" s="235" t="s">
        <v>649</v>
      </c>
    </row>
    <row r="82" spans="5:6" x14ac:dyDescent="0.3">
      <c r="E82" s="202" t="s">
        <v>503</v>
      </c>
      <c r="F82" s="235" t="s">
        <v>712</v>
      </c>
    </row>
    <row r="83" spans="5:6" x14ac:dyDescent="0.3">
      <c r="E83" s="202" t="s">
        <v>504</v>
      </c>
      <c r="F83" s="235" t="s">
        <v>713</v>
      </c>
    </row>
    <row r="84" spans="5:6" x14ac:dyDescent="0.3">
      <c r="E84" s="202" t="s">
        <v>505</v>
      </c>
    </row>
    <row r="85" spans="5:6" x14ac:dyDescent="0.3">
      <c r="E85" s="202" t="s">
        <v>506</v>
      </c>
    </row>
    <row r="86" spans="5:6" x14ac:dyDescent="0.3">
      <c r="E86" s="202" t="s">
        <v>507</v>
      </c>
    </row>
    <row r="87" spans="5:6" x14ac:dyDescent="0.3">
      <c r="E87" s="202" t="s">
        <v>508</v>
      </c>
    </row>
    <row r="95" spans="5:6" x14ac:dyDescent="0.3">
      <c r="E95" s="60"/>
    </row>
  </sheetData>
  <customSheetViews>
    <customSheetView guid="{D1431318-1DB8-4C45-813B-5A8065DFC797}" fitToPage="1" topLeftCell="C1">
      <selection activeCell="J41" sqref="J41"/>
      <pageMargins left="0.7" right="0.7" top="0.75" bottom="0.75" header="0.3" footer="0.3"/>
      <pageSetup scale="76" fitToWidth="3" orientation="portrait" horizontalDpi="1200" verticalDpi="1200" r:id="rId1"/>
    </customSheetView>
  </customSheetViews>
  <pageMargins left="0.7" right="0.7" top="0.75" bottom="0.75" header="0.3" footer="0.3"/>
  <pageSetup scale="65" fitToWidth="3" orientation="portrait"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55"/>
  </sheetPr>
  <dimension ref="A1:AV90"/>
  <sheetViews>
    <sheetView showGridLines="0" showZeros="0" showWhiteSpace="0" view="pageBreakPreview" zoomScaleNormal="100" zoomScaleSheetLayoutView="100" workbookViewId="0">
      <selection activeCell="F9" sqref="F9:J9"/>
    </sheetView>
  </sheetViews>
  <sheetFormatPr defaultColWidth="6.42578125" defaultRowHeight="35.1" customHeight="1" x14ac:dyDescent="0.2"/>
  <cols>
    <col min="1" max="1" width="3.42578125" style="7" customWidth="1"/>
    <col min="2" max="4" width="7.42578125" style="7" customWidth="1"/>
    <col min="5" max="6" width="6.7109375" style="7" customWidth="1"/>
    <col min="7" max="16" width="7.42578125" style="7" customWidth="1"/>
    <col min="17" max="20" width="7.42578125" style="3" customWidth="1"/>
    <col min="21" max="34" width="6.42578125" style="7" customWidth="1"/>
    <col min="35" max="16384" width="6.42578125" style="7"/>
  </cols>
  <sheetData>
    <row r="1" spans="1:47" ht="54.95" customHeight="1" thickBot="1" x14ac:dyDescent="0.35">
      <c r="A1" s="1034" t="s">
        <v>638</v>
      </c>
      <c r="B1" s="1034"/>
      <c r="C1" s="1034"/>
      <c r="D1" s="1034"/>
      <c r="E1" s="1034"/>
      <c r="F1" s="1034"/>
      <c r="G1" s="1034"/>
      <c r="H1" s="1034"/>
      <c r="I1" s="1034"/>
      <c r="J1" s="1034"/>
      <c r="K1" s="1034"/>
      <c r="L1" s="1034"/>
      <c r="M1" s="1034"/>
      <c r="N1" s="1034"/>
      <c r="O1" s="1034"/>
      <c r="P1" s="1034"/>
      <c r="Q1" s="1034"/>
      <c r="R1" s="1034"/>
      <c r="S1" s="1034"/>
      <c r="T1" s="1034"/>
      <c r="V1" s="231"/>
      <c r="W1" s="315"/>
      <c r="X1" s="312"/>
      <c r="Y1" s="312"/>
      <c r="Z1" s="312"/>
      <c r="AA1" s="312"/>
      <c r="AB1" s="312"/>
      <c r="AC1" s="312"/>
      <c r="AD1" s="313"/>
      <c r="AE1" s="313"/>
      <c r="AF1" s="314"/>
      <c r="AG1" s="314"/>
      <c r="AH1" s="231"/>
      <c r="AI1" s="231"/>
      <c r="AJ1" s="231"/>
      <c r="AK1" s="231"/>
      <c r="AL1" s="231"/>
      <c r="AM1" s="231"/>
      <c r="AN1" s="231"/>
      <c r="AO1" s="232"/>
    </row>
    <row r="2" spans="1:47" ht="24" customHeight="1" x14ac:dyDescent="0.2">
      <c r="A2" s="241"/>
      <c r="B2" s="1036" t="s">
        <v>438</v>
      </c>
      <c r="C2" s="1036"/>
      <c r="D2" s="1036"/>
      <c r="E2" s="1036"/>
      <c r="F2" s="1036"/>
      <c r="G2" s="1036"/>
      <c r="H2" s="1036"/>
      <c r="I2" s="1036"/>
      <c r="J2" s="1036"/>
      <c r="K2" s="1036"/>
      <c r="L2" s="1035" t="s">
        <v>431</v>
      </c>
      <c r="M2" s="1035"/>
      <c r="N2" s="1037" t="e">
        <f>IF(ISBLANK(#REF!)," ",#REF!)</f>
        <v>#REF!</v>
      </c>
      <c r="O2" s="1037"/>
      <c r="P2" s="274"/>
      <c r="Q2" s="274"/>
      <c r="R2" s="274"/>
      <c r="S2" s="274"/>
      <c r="T2" s="242" t="str">
        <f>'Drop-Down Lists'!J40</f>
        <v>v 9.9.2021</v>
      </c>
      <c r="V2" s="230"/>
      <c r="W2" s="231" t="s">
        <v>455</v>
      </c>
      <c r="AH2" s="16"/>
      <c r="AI2" s="16"/>
      <c r="AJ2" s="16"/>
      <c r="AK2" s="16"/>
      <c r="AL2" s="16"/>
      <c r="AM2" s="16"/>
      <c r="AN2" s="16"/>
      <c r="AO2" s="16"/>
      <c r="AT2" s="17"/>
      <c r="AU2" s="17"/>
    </row>
    <row r="3" spans="1:47" ht="6" customHeight="1" x14ac:dyDescent="0.2">
      <c r="A3" s="243"/>
      <c r="B3" s="64"/>
      <c r="C3" s="64"/>
      <c r="D3" s="64"/>
      <c r="E3" s="64"/>
      <c r="F3" s="64"/>
      <c r="G3" s="64"/>
      <c r="H3" s="64"/>
      <c r="I3" s="64" t="s">
        <v>361</v>
      </c>
      <c r="J3" s="64"/>
      <c r="K3" s="64"/>
      <c r="L3" s="64"/>
      <c r="M3" s="64"/>
      <c r="N3" s="64"/>
      <c r="O3" s="64"/>
      <c r="P3" s="64"/>
      <c r="Q3" s="64"/>
      <c r="R3" s="64"/>
      <c r="S3" s="64"/>
      <c r="T3" s="244"/>
      <c r="AL3" s="3"/>
      <c r="AM3" s="3"/>
      <c r="AN3" s="3"/>
      <c r="AO3" s="3"/>
      <c r="AT3" s="17"/>
      <c r="AU3" s="17"/>
    </row>
    <row r="4" spans="1:47" ht="24" customHeight="1" x14ac:dyDescent="0.3">
      <c r="A4" s="245" t="s">
        <v>25</v>
      </c>
      <c r="B4" s="154" t="s">
        <v>68</v>
      </c>
      <c r="C4" s="155" t="s">
        <v>355</v>
      </c>
      <c r="D4" s="269"/>
      <c r="E4" s="269"/>
      <c r="F4" s="269"/>
      <c r="G4" s="269"/>
      <c r="I4" s="1038">
        <f>'Mound Calculations'!D39</f>
        <v>0</v>
      </c>
      <c r="J4" s="1039"/>
      <c r="K4" s="269" t="s">
        <v>165</v>
      </c>
      <c r="L4" s="7" t="s">
        <v>662</v>
      </c>
      <c r="M4" s="16"/>
      <c r="N4" s="1040"/>
      <c r="O4" s="1041"/>
      <c r="P4" s="1041"/>
      <c r="Q4" s="1041"/>
      <c r="R4" s="1042"/>
      <c r="S4" s="16"/>
      <c r="T4" s="247"/>
      <c r="V4" s="3" t="s">
        <v>68</v>
      </c>
      <c r="W4" s="7" t="s">
        <v>69</v>
      </c>
      <c r="AL4" s="3"/>
      <c r="AM4" s="3"/>
      <c r="AN4" s="3"/>
      <c r="AO4" s="3"/>
      <c r="AT4" s="17"/>
      <c r="AU4" s="17"/>
    </row>
    <row r="5" spans="1:47" ht="6" customHeight="1" x14ac:dyDescent="0.2">
      <c r="A5" s="246"/>
      <c r="B5" s="16"/>
      <c r="C5" s="16"/>
      <c r="D5" s="16"/>
      <c r="E5" s="16"/>
      <c r="F5" s="16"/>
      <c r="G5" s="16"/>
      <c r="H5" s="16"/>
      <c r="L5" s="16"/>
      <c r="M5" s="16"/>
      <c r="N5" s="16"/>
      <c r="O5" s="16"/>
      <c r="P5" s="16"/>
      <c r="Q5" s="16"/>
      <c r="R5" s="16"/>
      <c r="S5" s="16"/>
      <c r="T5" s="247"/>
      <c r="AL5" s="3"/>
      <c r="AM5" s="3"/>
      <c r="AN5" s="3"/>
      <c r="AO5" s="3"/>
      <c r="AT5" s="17"/>
      <c r="AU5" s="17"/>
    </row>
    <row r="6" spans="1:47" ht="24" customHeight="1" x14ac:dyDescent="0.2">
      <c r="A6" s="246"/>
      <c r="B6" s="3" t="s">
        <v>257</v>
      </c>
      <c r="C6" s="7" t="s">
        <v>537</v>
      </c>
      <c r="I6" s="946"/>
      <c r="J6" s="989"/>
      <c r="K6" s="7" t="s">
        <v>316</v>
      </c>
      <c r="L6" s="7" t="s">
        <v>644</v>
      </c>
      <c r="Q6" s="7"/>
      <c r="R6" s="946"/>
      <c r="S6" s="989"/>
      <c r="T6" s="260" t="s">
        <v>316</v>
      </c>
      <c r="W6" s="1015"/>
      <c r="X6" s="1016"/>
      <c r="Y6" s="7" t="s">
        <v>29</v>
      </c>
      <c r="Z6" s="50" t="s">
        <v>37</v>
      </c>
      <c r="AA6" s="1015"/>
      <c r="AB6" s="1016"/>
      <c r="AC6" s="3" t="s">
        <v>29</v>
      </c>
      <c r="AD6" s="50" t="s">
        <v>38</v>
      </c>
      <c r="AE6" s="1011" t="str">
        <f>IF(ISBLANK(W6), " ", (W6*AA6))</f>
        <v xml:space="preserve"> </v>
      </c>
      <c r="AF6" s="1012"/>
      <c r="AG6" s="7" t="s">
        <v>8</v>
      </c>
      <c r="AL6" s="3"/>
      <c r="AM6" s="3"/>
      <c r="AN6" s="3"/>
      <c r="AO6" s="3"/>
      <c r="AT6" s="17"/>
      <c r="AU6" s="17"/>
    </row>
    <row r="7" spans="1:47" ht="6" customHeight="1" x14ac:dyDescent="0.2">
      <c r="A7" s="246"/>
      <c r="B7" s="3"/>
      <c r="I7" s="237"/>
      <c r="J7" s="237"/>
      <c r="Q7" s="7"/>
      <c r="R7" s="237"/>
      <c r="S7" s="237"/>
      <c r="T7" s="145"/>
      <c r="AL7" s="3"/>
      <c r="AM7" s="3"/>
      <c r="AN7" s="3"/>
      <c r="AO7" s="3"/>
      <c r="AT7" s="17"/>
      <c r="AU7" s="17"/>
    </row>
    <row r="8" spans="1:47" ht="6" customHeight="1" x14ac:dyDescent="0.2">
      <c r="A8" s="243"/>
      <c r="B8" s="64"/>
      <c r="C8" s="64"/>
      <c r="D8" s="64"/>
      <c r="E8" s="64"/>
      <c r="F8" s="64"/>
      <c r="G8" s="64"/>
      <c r="H8" s="64"/>
      <c r="I8" s="40"/>
      <c r="J8" s="40"/>
      <c r="K8" s="40"/>
      <c r="L8" s="64"/>
      <c r="M8" s="64"/>
      <c r="N8" s="64"/>
      <c r="O8" s="64"/>
      <c r="P8" s="64"/>
      <c r="Q8" s="64"/>
      <c r="R8" s="64"/>
      <c r="S8" s="64"/>
      <c r="T8" s="244"/>
      <c r="AL8" s="3"/>
      <c r="AM8" s="3"/>
      <c r="AN8" s="3"/>
      <c r="AO8" s="3"/>
      <c r="AT8" s="17"/>
      <c r="AU8" s="17"/>
    </row>
    <row r="9" spans="1:47" ht="24" customHeight="1" x14ac:dyDescent="0.2">
      <c r="A9" s="245" t="s">
        <v>26</v>
      </c>
      <c r="B9" s="3" t="s">
        <v>68</v>
      </c>
      <c r="C9" s="7" t="s">
        <v>384</v>
      </c>
      <c r="D9" s="27"/>
      <c r="E9" s="3"/>
      <c r="F9" s="946"/>
      <c r="G9" s="1025"/>
      <c r="H9" s="1025"/>
      <c r="I9" s="1025"/>
      <c r="J9" s="989"/>
      <c r="K9" s="3" t="s">
        <v>257</v>
      </c>
      <c r="L9" s="7" t="s">
        <v>385</v>
      </c>
      <c r="M9" s="27"/>
      <c r="N9" s="949"/>
      <c r="O9" s="1026"/>
      <c r="P9" s="1026"/>
      <c r="Q9" s="1026"/>
      <c r="R9" s="950"/>
      <c r="T9" s="248"/>
      <c r="V9" s="3" t="s">
        <v>257</v>
      </c>
      <c r="W9" s="7" t="s">
        <v>265</v>
      </c>
      <c r="AK9" s="122"/>
      <c r="AL9" s="122"/>
      <c r="AM9" s="122"/>
      <c r="AN9" s="122"/>
      <c r="AO9" s="3"/>
      <c r="AT9" s="17"/>
      <c r="AU9" s="17"/>
    </row>
    <row r="10" spans="1:47" ht="6" customHeight="1" x14ac:dyDescent="0.2">
      <c r="A10" s="249"/>
      <c r="B10" s="3"/>
      <c r="D10" s="27"/>
      <c r="E10" s="3"/>
      <c r="F10" s="32"/>
      <c r="G10" s="32"/>
      <c r="H10" s="47"/>
      <c r="J10" s="3"/>
      <c r="K10" s="32"/>
      <c r="L10" s="32"/>
      <c r="M10" s="3"/>
      <c r="N10" s="157"/>
      <c r="O10" s="157"/>
      <c r="P10" s="105"/>
      <c r="Q10" s="105"/>
      <c r="R10" s="105"/>
      <c r="S10" s="105"/>
      <c r="T10" s="250"/>
      <c r="AK10" s="122"/>
      <c r="AL10" s="122"/>
      <c r="AM10" s="122"/>
      <c r="AN10" s="122"/>
      <c r="AO10" s="3"/>
      <c r="AT10" s="17"/>
      <c r="AU10" s="17"/>
    </row>
    <row r="11" spans="1:47" ht="24" customHeight="1" x14ac:dyDescent="0.2">
      <c r="A11" s="249"/>
      <c r="B11" s="3" t="s">
        <v>70</v>
      </c>
      <c r="C11" s="7" t="s">
        <v>456</v>
      </c>
      <c r="I11" s="946"/>
      <c r="J11" s="947"/>
      <c r="K11" s="7" t="s">
        <v>33</v>
      </c>
      <c r="N11" s="1027" t="s">
        <v>457</v>
      </c>
      <c r="O11" s="1027"/>
      <c r="P11" s="1027"/>
      <c r="Q11" s="1027"/>
      <c r="R11" s="1027"/>
      <c r="S11" s="1027"/>
      <c r="T11" s="1028"/>
      <c r="X11" s="50" t="s">
        <v>156</v>
      </c>
      <c r="Z11" s="1013"/>
      <c r="AA11" s="1014"/>
      <c r="AB11" s="95">
        <v>2</v>
      </c>
      <c r="AC11" s="7" t="s">
        <v>29</v>
      </c>
      <c r="AD11" s="50" t="s">
        <v>38</v>
      </c>
      <c r="AE11" s="923" t="str">
        <f>IF(ISBLANK(Z11)," ",PI()*Z11*Z11)</f>
        <v xml:space="preserve"> </v>
      </c>
      <c r="AF11" s="924"/>
      <c r="AG11" s="7" t="s">
        <v>8</v>
      </c>
      <c r="AT11" s="17"/>
      <c r="AU11" s="17"/>
    </row>
    <row r="12" spans="1:47" ht="6" customHeight="1" x14ac:dyDescent="0.2">
      <c r="A12" s="249"/>
      <c r="B12" s="3"/>
      <c r="I12" s="66"/>
      <c r="J12" s="66"/>
      <c r="K12" s="66"/>
      <c r="N12" s="1027"/>
      <c r="O12" s="1027"/>
      <c r="P12" s="1027"/>
      <c r="Q12" s="1027"/>
      <c r="R12" s="1027"/>
      <c r="S12" s="1027"/>
      <c r="T12" s="1028"/>
      <c r="V12" s="230"/>
      <c r="AK12" s="3"/>
      <c r="AL12" s="3"/>
      <c r="AM12" s="3"/>
      <c r="AN12" s="3"/>
      <c r="AO12" s="3"/>
      <c r="AT12" s="17"/>
    </row>
    <row r="13" spans="1:47" ht="24" customHeight="1" x14ac:dyDescent="0.2">
      <c r="A13" s="249"/>
      <c r="B13" s="3" t="s">
        <v>246</v>
      </c>
      <c r="C13" s="7" t="s">
        <v>441</v>
      </c>
      <c r="H13" s="66"/>
      <c r="I13" s="932"/>
      <c r="J13" s="1005"/>
      <c r="K13" s="7" t="s">
        <v>291</v>
      </c>
      <c r="N13" s="1027"/>
      <c r="O13" s="1027"/>
      <c r="P13" s="1027"/>
      <c r="Q13" s="1027"/>
      <c r="R13" s="1027"/>
      <c r="S13" s="1027"/>
      <c r="T13" s="1028"/>
      <c r="V13" s="3" t="s">
        <v>70</v>
      </c>
      <c r="W13" s="929" t="s">
        <v>539</v>
      </c>
      <c r="X13" s="929"/>
      <c r="Y13" s="929"/>
      <c r="Z13" s="929"/>
      <c r="AA13" s="929"/>
      <c r="AB13" s="929"/>
      <c r="AC13" s="929"/>
      <c r="AD13" s="929"/>
      <c r="AE13" s="929"/>
      <c r="AF13" s="929"/>
      <c r="AG13" s="929"/>
      <c r="AH13" s="929"/>
      <c r="AI13" s="929"/>
      <c r="AJ13" s="929"/>
      <c r="AK13" s="929"/>
      <c r="AN13" s="23"/>
      <c r="AT13" s="17"/>
    </row>
    <row r="14" spans="1:47" ht="6" customHeight="1" x14ac:dyDescent="0.2">
      <c r="A14" s="156"/>
      <c r="N14" s="1027"/>
      <c r="O14" s="1027"/>
      <c r="P14" s="1027"/>
      <c r="Q14" s="1027"/>
      <c r="R14" s="1027"/>
      <c r="S14" s="1027"/>
      <c r="T14" s="1028"/>
      <c r="V14" s="3"/>
      <c r="W14" s="929"/>
      <c r="X14" s="929"/>
      <c r="Y14" s="929"/>
      <c r="Z14" s="929"/>
      <c r="AA14" s="929"/>
      <c r="AB14" s="929"/>
      <c r="AC14" s="929"/>
      <c r="AD14" s="929"/>
      <c r="AE14" s="929"/>
      <c r="AF14" s="929"/>
      <c r="AG14" s="929"/>
      <c r="AH14" s="929"/>
      <c r="AI14" s="929"/>
      <c r="AJ14" s="929"/>
      <c r="AK14" s="929"/>
      <c r="AL14" s="3"/>
      <c r="AM14" s="3"/>
      <c r="AN14" s="3"/>
      <c r="AO14" s="3"/>
      <c r="AT14" s="17"/>
    </row>
    <row r="15" spans="1:47" ht="24" customHeight="1" x14ac:dyDescent="0.2">
      <c r="A15" s="249"/>
      <c r="B15" s="3" t="s">
        <v>247</v>
      </c>
      <c r="C15" s="7" t="s">
        <v>442</v>
      </c>
      <c r="H15" s="66"/>
      <c r="I15" s="932"/>
      <c r="J15" s="1005"/>
      <c r="K15" s="7" t="s">
        <v>258</v>
      </c>
      <c r="N15" s="1027"/>
      <c r="O15" s="1027"/>
      <c r="P15" s="1027"/>
      <c r="Q15" s="1027"/>
      <c r="R15" s="1027"/>
      <c r="S15" s="1027"/>
      <c r="T15" s="1028"/>
      <c r="V15" s="3"/>
      <c r="W15" s="1013"/>
      <c r="X15" s="1014"/>
      <c r="Y15" s="3" t="s">
        <v>8</v>
      </c>
      <c r="Z15" s="50" t="s">
        <v>2</v>
      </c>
      <c r="AA15" s="2" t="s">
        <v>538</v>
      </c>
      <c r="AB15" s="49"/>
      <c r="AC15" s="67"/>
      <c r="AD15" s="67"/>
      <c r="AE15" s="50" t="s">
        <v>38</v>
      </c>
      <c r="AF15" s="923" t="str">
        <f>IF(ISBLANK(W15)," ",W15*7.5/12)</f>
        <v xml:space="preserve"> </v>
      </c>
      <c r="AG15" s="924"/>
      <c r="AH15" s="7" t="s">
        <v>291</v>
      </c>
      <c r="AK15" s="3"/>
      <c r="AL15" s="3"/>
      <c r="AM15" s="3"/>
      <c r="AN15" s="3"/>
      <c r="AO15" s="3"/>
      <c r="AT15" s="17"/>
    </row>
    <row r="16" spans="1:47" ht="6" customHeight="1" x14ac:dyDescent="0.2">
      <c r="A16" s="251"/>
      <c r="B16" s="52"/>
      <c r="C16" s="52"/>
      <c r="D16" s="52"/>
      <c r="E16" s="52"/>
      <c r="F16" s="52"/>
      <c r="G16" s="52"/>
      <c r="H16" s="52"/>
      <c r="I16" s="52"/>
      <c r="J16" s="52"/>
      <c r="K16" s="52"/>
      <c r="L16" s="52"/>
      <c r="M16" s="52"/>
      <c r="N16" s="52"/>
      <c r="O16" s="52"/>
      <c r="P16" s="52"/>
      <c r="Q16" s="35"/>
      <c r="R16" s="35"/>
      <c r="S16" s="35"/>
      <c r="T16" s="252"/>
      <c r="V16" s="3"/>
      <c r="W16" s="3"/>
      <c r="AT16" s="17"/>
    </row>
    <row r="17" spans="1:46" ht="24" customHeight="1" x14ac:dyDescent="0.2">
      <c r="A17" s="1021" t="s">
        <v>439</v>
      </c>
      <c r="B17" s="1022"/>
      <c r="C17" s="1022"/>
      <c r="D17" s="1022"/>
      <c r="E17" s="1022"/>
      <c r="F17" s="1022"/>
      <c r="G17" s="1022"/>
      <c r="H17" s="1022"/>
      <c r="I17" s="1022"/>
      <c r="J17" s="1022"/>
      <c r="K17" s="1022"/>
      <c r="L17" s="1022"/>
      <c r="M17" s="1022"/>
      <c r="N17" s="1022"/>
      <c r="O17" s="1022"/>
      <c r="P17" s="1022"/>
      <c r="Q17" s="1022"/>
      <c r="R17" s="1022"/>
      <c r="S17" s="1022"/>
      <c r="T17" s="1023"/>
      <c r="V17" s="3" t="s">
        <v>246</v>
      </c>
      <c r="W17" s="7" t="s">
        <v>249</v>
      </c>
      <c r="AA17" s="32"/>
      <c r="AB17" s="32"/>
      <c r="AC17" s="47"/>
      <c r="AE17" s="3"/>
      <c r="AF17" s="32"/>
      <c r="AG17" s="32"/>
      <c r="AH17" s="3"/>
      <c r="AL17" s="3"/>
      <c r="AM17" s="3"/>
      <c r="AN17" s="3"/>
      <c r="AO17" s="3"/>
      <c r="AT17" s="17"/>
    </row>
    <row r="18" spans="1:46" ht="18" customHeight="1" x14ac:dyDescent="0.2">
      <c r="A18" s="253">
        <v>3</v>
      </c>
      <c r="B18" s="929" t="s">
        <v>152</v>
      </c>
      <c r="C18" s="929"/>
      <c r="D18" s="929"/>
      <c r="E18" s="929"/>
      <c r="F18" s="929"/>
      <c r="G18" s="929"/>
      <c r="H18" s="929"/>
      <c r="I18" s="929"/>
      <c r="J18" s="929"/>
      <c r="K18" s="929"/>
      <c r="L18" s="929"/>
      <c r="M18" s="929"/>
      <c r="N18" s="929"/>
      <c r="O18" s="929"/>
      <c r="P18" s="929"/>
      <c r="Q18" s="929"/>
      <c r="R18" s="929"/>
      <c r="S18" s="929"/>
      <c r="T18" s="145"/>
      <c r="V18" s="8"/>
      <c r="W18" s="6" t="s">
        <v>250</v>
      </c>
      <c r="AF18" s="1006"/>
      <c r="AG18" s="1007"/>
      <c r="AH18" s="7" t="s">
        <v>31</v>
      </c>
      <c r="AT18" s="17"/>
    </row>
    <row r="19" spans="1:46" ht="18" customHeight="1" x14ac:dyDescent="0.2">
      <c r="A19" s="249"/>
      <c r="B19" s="929"/>
      <c r="C19" s="929"/>
      <c r="D19" s="929"/>
      <c r="E19" s="929"/>
      <c r="F19" s="929"/>
      <c r="G19" s="929"/>
      <c r="H19" s="929"/>
      <c r="I19" s="929"/>
      <c r="J19" s="929"/>
      <c r="K19" s="929"/>
      <c r="L19" s="929"/>
      <c r="M19" s="929"/>
      <c r="N19" s="929"/>
      <c r="O19" s="929"/>
      <c r="P19" s="929"/>
      <c r="Q19" s="929"/>
      <c r="R19" s="929"/>
      <c r="S19" s="929"/>
      <c r="T19" s="145"/>
      <c r="W19" s="6" t="s">
        <v>251</v>
      </c>
      <c r="AD19" s="3"/>
      <c r="AE19" s="3"/>
      <c r="AH19" s="2"/>
      <c r="AI19" s="2"/>
      <c r="AJ19" s="2"/>
      <c r="AT19" s="17"/>
    </row>
    <row r="20" spans="1:46" ht="18" customHeight="1" x14ac:dyDescent="0.2">
      <c r="A20" s="249"/>
      <c r="B20" s="7" t="s">
        <v>702</v>
      </c>
      <c r="Q20" s="7"/>
      <c r="R20" s="7"/>
      <c r="S20" s="7"/>
      <c r="T20" s="145"/>
      <c r="W20" s="907" t="str">
        <f>IF(ISBLANK(AF18)," ",(AF18))</f>
        <v xml:space="preserve"> </v>
      </c>
      <c r="X20" s="908"/>
      <c r="Y20" s="3" t="s">
        <v>31</v>
      </c>
      <c r="Z20" s="50" t="s">
        <v>37</v>
      </c>
      <c r="AA20" s="923">
        <f>IF(ISBLANK(AF15),"",MAX(I13,AF15))</f>
        <v>0</v>
      </c>
      <c r="AB20" s="924"/>
      <c r="AC20" s="7" t="s">
        <v>540</v>
      </c>
      <c r="AF20" s="923" t="str">
        <f>IF(ISBLANK(AF18)," ",(W20*AA20))</f>
        <v xml:space="preserve"> </v>
      </c>
      <c r="AG20" s="924"/>
      <c r="AH20" s="7" t="s">
        <v>33</v>
      </c>
      <c r="AT20" s="17"/>
    </row>
    <row r="21" spans="1:46" ht="24" customHeight="1" x14ac:dyDescent="0.2">
      <c r="A21" s="156"/>
      <c r="B21" s="23" t="s">
        <v>162</v>
      </c>
      <c r="C21" s="949"/>
      <c r="D21" s="950"/>
      <c r="E21" s="50" t="s">
        <v>266</v>
      </c>
      <c r="F21" s="7" t="s">
        <v>292</v>
      </c>
      <c r="H21" s="923" t="str">
        <f>IF(ISBLANK(C21), " ", MAX(I13,AF15))</f>
        <v xml:space="preserve"> </v>
      </c>
      <c r="I21" s="924"/>
      <c r="J21" s="7" t="s">
        <v>71</v>
      </c>
      <c r="M21" s="50" t="s">
        <v>38</v>
      </c>
      <c r="N21" s="925" t="str">
        <f>IF(ISBLANK(C21)," ",((C21+2)*H21))</f>
        <v xml:space="preserve"> </v>
      </c>
      <c r="O21" s="926"/>
      <c r="P21" s="7" t="s">
        <v>33</v>
      </c>
      <c r="Q21" s="7"/>
      <c r="R21" s="7"/>
      <c r="S21" s="7"/>
      <c r="T21" s="145"/>
      <c r="V21" s="8"/>
      <c r="AT21" s="17"/>
    </row>
    <row r="22" spans="1:46" ht="18" customHeight="1" x14ac:dyDescent="0.2">
      <c r="A22" s="253">
        <v>4</v>
      </c>
      <c r="B22" s="929" t="s">
        <v>668</v>
      </c>
      <c r="C22" s="929"/>
      <c r="D22" s="929"/>
      <c r="E22" s="929"/>
      <c r="F22" s="929"/>
      <c r="G22" s="929"/>
      <c r="H22" s="929"/>
      <c r="I22" s="929"/>
      <c r="J22" s="929"/>
      <c r="K22" s="929"/>
      <c r="L22" s="929"/>
      <c r="M22" s="929"/>
      <c r="T22" s="248"/>
      <c r="V22" s="8"/>
      <c r="AT22" s="17"/>
    </row>
    <row r="23" spans="1:46" ht="24" customHeight="1" x14ac:dyDescent="0.2">
      <c r="A23" s="249"/>
      <c r="B23" s="6" t="s">
        <v>648</v>
      </c>
      <c r="C23" s="107"/>
      <c r="D23" s="107"/>
      <c r="E23" s="107"/>
      <c r="F23" s="107"/>
      <c r="G23" s="107"/>
      <c r="H23" s="107"/>
      <c r="I23" s="107"/>
      <c r="J23" s="107"/>
      <c r="K23" s="925" t="str">
        <f>IF(ISBLANK(C21)," ",MAX('Pres. Dist.'!G73))</f>
        <v xml:space="preserve"> </v>
      </c>
      <c r="L23" s="926"/>
      <c r="M23" s="16" t="s">
        <v>664</v>
      </c>
      <c r="Q23" s="1008" t="str">
        <f>IF(ISBLANK(C21)," ",(K23/H21))</f>
        <v xml:space="preserve"> </v>
      </c>
      <c r="R23" s="1009"/>
      <c r="S23" s="7" t="s">
        <v>666</v>
      </c>
      <c r="T23" s="145"/>
      <c r="V23" s="8"/>
      <c r="W23" s="3"/>
      <c r="AT23" s="17"/>
    </row>
    <row r="24" spans="1:46" ht="18" customHeight="1" x14ac:dyDescent="0.2">
      <c r="A24" s="253">
        <v>5</v>
      </c>
      <c r="B24" s="7" t="s">
        <v>667</v>
      </c>
      <c r="Q24" s="7"/>
      <c r="R24" s="7"/>
      <c r="S24" s="7"/>
      <c r="T24" s="145"/>
      <c r="V24" s="8"/>
      <c r="W24" s="3"/>
      <c r="AT24" s="17"/>
    </row>
    <row r="25" spans="1:46" ht="24" customHeight="1" x14ac:dyDescent="0.2">
      <c r="A25" s="253"/>
      <c r="B25" s="7" t="s">
        <v>164</v>
      </c>
      <c r="E25" s="1024">
        <f>I4</f>
        <v>0</v>
      </c>
      <c r="F25" s="908"/>
      <c r="G25" s="3" t="s">
        <v>165</v>
      </c>
      <c r="H25" s="50" t="s">
        <v>37</v>
      </c>
      <c r="I25" s="7">
        <v>0.25</v>
      </c>
      <c r="J25" s="106" t="s">
        <v>38</v>
      </c>
      <c r="K25" s="925" t="str">
        <f>IF(ISBLANK(C21)," ",(E25*0.25))</f>
        <v xml:space="preserve"> </v>
      </c>
      <c r="L25" s="926"/>
      <c r="M25" s="16" t="s">
        <v>665</v>
      </c>
      <c r="Q25" s="1008" t="str">
        <f>IF(ISBLANK(C21)," ",(K25/H21))</f>
        <v xml:space="preserve"> </v>
      </c>
      <c r="R25" s="1009"/>
      <c r="S25" s="7" t="s">
        <v>666</v>
      </c>
      <c r="T25" s="248"/>
      <c r="V25" s="3"/>
      <c r="W25" s="3"/>
      <c r="AT25" s="17"/>
    </row>
    <row r="26" spans="1:46" ht="6" customHeight="1" x14ac:dyDescent="0.2">
      <c r="A26" s="253"/>
      <c r="B26" s="26"/>
      <c r="C26" s="26"/>
      <c r="D26" s="26"/>
      <c r="E26" s="26"/>
      <c r="F26" s="26"/>
      <c r="G26" s="26"/>
      <c r="H26" s="26"/>
      <c r="I26" s="26"/>
      <c r="J26" s="26"/>
      <c r="K26" s="26"/>
      <c r="L26" s="26"/>
      <c r="M26" s="26"/>
      <c r="N26" s="26"/>
      <c r="O26" s="26"/>
      <c r="P26" s="26"/>
      <c r="Q26" s="7"/>
      <c r="R26" s="7"/>
      <c r="S26" s="7"/>
      <c r="T26" s="145"/>
      <c r="V26" s="3"/>
      <c r="W26" s="3"/>
      <c r="X26" s="9"/>
      <c r="Y26" s="9"/>
      <c r="Z26" s="9"/>
      <c r="AA26" s="9"/>
      <c r="AB26" s="9"/>
      <c r="AC26" s="9"/>
      <c r="AD26" s="9"/>
      <c r="AE26" s="9"/>
      <c r="AF26" s="9"/>
      <c r="AT26" s="17"/>
    </row>
    <row r="27" spans="1:46" ht="6" customHeight="1" x14ac:dyDescent="0.2">
      <c r="A27" s="261"/>
      <c r="B27" s="40"/>
      <c r="C27" s="40"/>
      <c r="D27" s="40"/>
      <c r="E27" s="223"/>
      <c r="F27" s="40"/>
      <c r="G27" s="40"/>
      <c r="H27" s="40"/>
      <c r="I27" s="40"/>
      <c r="J27" s="40"/>
      <c r="K27" s="40"/>
      <c r="L27" s="40"/>
      <c r="M27" s="40"/>
      <c r="N27" s="40"/>
      <c r="O27" s="224"/>
      <c r="P27" s="40"/>
      <c r="Q27" s="40"/>
      <c r="R27" s="40"/>
      <c r="S27" s="40"/>
      <c r="T27" s="256"/>
      <c r="AT27" s="17"/>
    </row>
    <row r="28" spans="1:46" ht="24" customHeight="1" x14ac:dyDescent="0.2">
      <c r="A28" s="253">
        <v>6</v>
      </c>
      <c r="B28" s="953" t="s">
        <v>544</v>
      </c>
      <c r="C28" s="953"/>
      <c r="D28" s="953"/>
      <c r="E28" s="953"/>
      <c r="F28" s="953"/>
      <c r="G28" s="953"/>
      <c r="H28" s="953"/>
      <c r="I28" s="953"/>
      <c r="J28" s="953"/>
      <c r="K28" s="949"/>
      <c r="L28" s="950"/>
      <c r="M28" s="7" t="s">
        <v>33</v>
      </c>
      <c r="Q28" s="1010"/>
      <c r="R28" s="1010"/>
      <c r="S28" s="7"/>
      <c r="T28" s="145"/>
      <c r="AT28" s="17"/>
    </row>
    <row r="29" spans="1:46" ht="18" customHeight="1" x14ac:dyDescent="0.2">
      <c r="A29" s="253">
        <v>7</v>
      </c>
      <c r="B29" s="7" t="s">
        <v>530</v>
      </c>
      <c r="Q29" s="7"/>
      <c r="R29" s="7"/>
      <c r="S29" s="7"/>
      <c r="T29" s="248"/>
      <c r="AT29" s="17"/>
    </row>
    <row r="30" spans="1:46" ht="24" customHeight="1" x14ac:dyDescent="0.2">
      <c r="A30" s="253"/>
      <c r="C30" s="907">
        <f>IF(ISBLANK(E25)," ",E25)</f>
        <v>0</v>
      </c>
      <c r="D30" s="908"/>
      <c r="E30" s="1018" t="s">
        <v>262</v>
      </c>
      <c r="F30" s="1019"/>
      <c r="G30" s="907" t="str">
        <f>IF(ISBLANK(K28)," ",K28)</f>
        <v xml:space="preserve"> </v>
      </c>
      <c r="H30" s="908"/>
      <c r="I30" s="1018" t="s">
        <v>541</v>
      </c>
      <c r="J30" s="1020"/>
      <c r="K30" s="1030" t="str">
        <f>IF(ISBLANK(C21)," ",C30/G30)</f>
        <v xml:space="preserve"> </v>
      </c>
      <c r="L30" s="1031"/>
      <c r="M30" s="6" t="s">
        <v>267</v>
      </c>
      <c r="O30" s="30"/>
      <c r="P30" s="30"/>
      <c r="Q30" s="33"/>
      <c r="R30" s="33"/>
      <c r="S30" s="65"/>
      <c r="T30" s="248"/>
      <c r="AT30" s="17"/>
    </row>
    <row r="31" spans="1:46" ht="20.100000000000001" customHeight="1" x14ac:dyDescent="0.2">
      <c r="A31" s="253">
        <v>8</v>
      </c>
      <c r="B31" s="7" t="s">
        <v>3</v>
      </c>
      <c r="I31" s="30"/>
      <c r="J31" s="8"/>
      <c r="K31" s="30"/>
      <c r="L31" s="3"/>
      <c r="M31" s="33"/>
      <c r="N31" s="6"/>
      <c r="Q31" s="7"/>
      <c r="R31" s="7"/>
      <c r="S31" s="7"/>
      <c r="T31" s="145"/>
      <c r="AT31" s="17"/>
    </row>
    <row r="32" spans="1:46" ht="24" customHeight="1" x14ac:dyDescent="0.2">
      <c r="A32" s="253"/>
      <c r="B32" s="7" t="s">
        <v>68</v>
      </c>
      <c r="C32" s="6" t="s">
        <v>252</v>
      </c>
      <c r="J32" s="907" t="str">
        <f>IF(ISBLANK(K28),"",('Pump-Basic(1) '!F28))</f>
        <v/>
      </c>
      <c r="K32" s="908"/>
      <c r="L32" s="7" t="s">
        <v>258</v>
      </c>
      <c r="Q32" s="7"/>
      <c r="R32" s="7"/>
      <c r="S32" s="7"/>
      <c r="T32" s="145"/>
      <c r="AT32" s="17"/>
    </row>
    <row r="33" spans="1:46" ht="6" customHeight="1" x14ac:dyDescent="0.2">
      <c r="A33" s="253"/>
      <c r="C33" s="6"/>
      <c r="H33" s="30"/>
      <c r="I33" s="30"/>
      <c r="J33" s="16"/>
      <c r="Q33" s="30"/>
      <c r="R33" s="30"/>
      <c r="S33" s="16"/>
      <c r="T33" s="145"/>
      <c r="AT33" s="17"/>
    </row>
    <row r="34" spans="1:46" ht="24" customHeight="1" x14ac:dyDescent="0.2">
      <c r="A34" s="253"/>
      <c r="B34" s="7" t="s">
        <v>257</v>
      </c>
      <c r="C34" s="7" t="s">
        <v>4</v>
      </c>
      <c r="J34" s="925" t="str">
        <f>IF(ISBLANK(K28),"",'Pump-Basic(1) '!F30)</f>
        <v/>
      </c>
      <c r="K34" s="908"/>
      <c r="L34" s="7" t="s">
        <v>256</v>
      </c>
      <c r="Q34" s="30"/>
      <c r="R34" s="30"/>
      <c r="S34" s="16"/>
      <c r="T34" s="145"/>
      <c r="AT34" s="17"/>
    </row>
    <row r="35" spans="1:46" ht="6" customHeight="1" x14ac:dyDescent="0.2">
      <c r="A35" s="253"/>
      <c r="C35" s="97"/>
      <c r="D35" s="97"/>
      <c r="E35" s="50"/>
      <c r="F35" s="97"/>
      <c r="G35" s="97"/>
      <c r="H35" s="106"/>
      <c r="J35" s="109"/>
      <c r="K35" s="110"/>
      <c r="N35" s="6"/>
      <c r="Q35" s="7"/>
      <c r="R35" s="7"/>
      <c r="S35" s="7"/>
      <c r="T35" s="145"/>
      <c r="AT35" s="17"/>
    </row>
    <row r="36" spans="1:46" ht="24" customHeight="1" x14ac:dyDescent="0.2">
      <c r="A36" s="253"/>
      <c r="B36" s="7" t="s">
        <v>70</v>
      </c>
      <c r="C36" s="6" t="s">
        <v>253</v>
      </c>
      <c r="H36" s="106"/>
      <c r="I36" s="97"/>
      <c r="J36" s="1032" t="str">
        <f>IF(ISBLANK(C21)," ",IF(J32=1,"0.045",IF(J32=1.25,"0.078",IF(J32=1.5,"0.110",IF(J32=2,"0.170",IF(J32=3,"0.380"))))))</f>
        <v xml:space="preserve"> </v>
      </c>
      <c r="K36" s="1033"/>
      <c r="L36" s="7" t="s">
        <v>264</v>
      </c>
      <c r="M36" s="33"/>
      <c r="N36" s="6"/>
      <c r="Q36" s="7"/>
      <c r="R36" s="7"/>
      <c r="S36" s="7"/>
      <c r="T36" s="145"/>
      <c r="AT36" s="17"/>
    </row>
    <row r="37" spans="1:46" ht="18" customHeight="1" x14ac:dyDescent="0.3">
      <c r="A37" s="253"/>
      <c r="B37" s="7" t="s">
        <v>246</v>
      </c>
      <c r="C37" s="6" t="s">
        <v>254</v>
      </c>
      <c r="I37" s="30"/>
      <c r="J37" s="8"/>
      <c r="K37" s="8"/>
      <c r="L37" s="3"/>
      <c r="M37" s="33"/>
      <c r="N37" s="6"/>
      <c r="Q37" s="7"/>
      <c r="R37" s="7"/>
      <c r="S37" s="7"/>
      <c r="T37" s="145"/>
      <c r="AH37" s="11"/>
      <c r="AI37" s="11"/>
      <c r="AK37" s="5"/>
      <c r="AL37" s="5"/>
      <c r="AT37" s="17"/>
    </row>
    <row r="38" spans="1:46" ht="24" customHeight="1" x14ac:dyDescent="0.2">
      <c r="A38" s="253"/>
      <c r="C38" s="907" t="str">
        <f>IF(ISBLANK(J32),"",J34)</f>
        <v/>
      </c>
      <c r="D38" s="908"/>
      <c r="E38" s="50" t="s">
        <v>54</v>
      </c>
      <c r="F38" s="907" t="str">
        <f>J36</f>
        <v xml:space="preserve"> </v>
      </c>
      <c r="G38" s="908"/>
      <c r="H38" s="106" t="s">
        <v>542</v>
      </c>
      <c r="J38" s="923" t="str">
        <f>IF(ISBLANK(C21),"",C38*F38)</f>
        <v/>
      </c>
      <c r="K38" s="1029"/>
      <c r="L38" s="7" t="s">
        <v>33</v>
      </c>
      <c r="N38" s="6"/>
      <c r="Q38" s="7"/>
      <c r="R38" s="7"/>
      <c r="S38" s="7"/>
      <c r="T38" s="145"/>
      <c r="AT38" s="17"/>
    </row>
    <row r="39" spans="1:46" ht="18" customHeight="1" x14ac:dyDescent="0.2">
      <c r="A39" s="253" t="s">
        <v>35</v>
      </c>
      <c r="B39" s="6" t="s">
        <v>531</v>
      </c>
      <c r="I39" s="30"/>
      <c r="J39" s="8"/>
      <c r="K39" s="30"/>
      <c r="L39" s="3"/>
      <c r="M39" s="33"/>
      <c r="N39" s="6"/>
      <c r="Q39" s="7"/>
      <c r="R39" s="7"/>
      <c r="S39" s="7"/>
      <c r="T39" s="145"/>
      <c r="AT39" s="17"/>
    </row>
    <row r="40" spans="1:46" ht="24" customHeight="1" x14ac:dyDescent="0.2">
      <c r="A40" s="253"/>
      <c r="C40" s="907" t="str">
        <f>IF(ISBLANK(K28), " ", K28)</f>
        <v xml:space="preserve"> </v>
      </c>
      <c r="D40" s="908"/>
      <c r="E40" s="50" t="s">
        <v>268</v>
      </c>
      <c r="F40" s="923" t="str">
        <f>J38</f>
        <v/>
      </c>
      <c r="G40" s="908"/>
      <c r="H40" s="50" t="s">
        <v>269</v>
      </c>
      <c r="I40" s="925" t="str">
        <f>IF(ISBLANK(C21),"",C40+F40)</f>
        <v/>
      </c>
      <c r="J40" s="926"/>
      <c r="K40" s="7" t="s">
        <v>33</v>
      </c>
      <c r="L40" s="3"/>
      <c r="M40" s="33"/>
      <c r="N40" s="6"/>
      <c r="Q40" s="7"/>
      <c r="R40" s="7"/>
      <c r="S40" s="7"/>
      <c r="T40" s="145"/>
      <c r="AT40" s="17"/>
    </row>
    <row r="41" spans="1:46" ht="18" customHeight="1" x14ac:dyDescent="0.3">
      <c r="A41" s="253" t="s">
        <v>39</v>
      </c>
      <c r="B41" s="7" t="s">
        <v>440</v>
      </c>
      <c r="C41" s="71"/>
      <c r="D41" s="71"/>
      <c r="E41" s="50"/>
      <c r="F41" s="66"/>
      <c r="G41" s="71"/>
      <c r="H41" s="50"/>
      <c r="I41" s="66"/>
      <c r="J41" s="66"/>
      <c r="L41" s="3"/>
      <c r="M41" s="33"/>
      <c r="N41" s="6"/>
      <c r="Q41" s="7"/>
      <c r="R41" s="7"/>
      <c r="S41" s="7"/>
      <c r="T41" s="145"/>
      <c r="AH41" s="11"/>
      <c r="AI41" s="11"/>
      <c r="AK41" s="5"/>
      <c r="AL41" s="5"/>
      <c r="AT41" s="17"/>
    </row>
    <row r="42" spans="1:46" ht="24" customHeight="1" x14ac:dyDescent="0.3">
      <c r="A42" s="253"/>
      <c r="C42" s="949"/>
      <c r="D42" s="950"/>
      <c r="E42" s="106" t="s">
        <v>158</v>
      </c>
      <c r="F42" s="923" t="str">
        <f>IF(ISBLANK(C21), " ", MAX(I13,AF15))</f>
        <v xml:space="preserve"> </v>
      </c>
      <c r="G42" s="927"/>
      <c r="H42" s="106" t="s">
        <v>543</v>
      </c>
      <c r="J42" s="923" t="str">
        <f>IF(ISBLANK(C42), "",C42*F42)</f>
        <v/>
      </c>
      <c r="K42" s="927"/>
      <c r="L42" s="7" t="s">
        <v>33</v>
      </c>
      <c r="Q42" s="7"/>
      <c r="R42" s="7"/>
      <c r="S42" s="7"/>
      <c r="T42" s="145"/>
      <c r="AH42" s="11"/>
      <c r="AI42" s="11"/>
      <c r="AK42" s="5"/>
      <c r="AL42" s="5"/>
      <c r="AT42" s="17"/>
    </row>
    <row r="43" spans="1:46" ht="6" customHeight="1" x14ac:dyDescent="0.3">
      <c r="A43" s="254"/>
      <c r="B43" s="52"/>
      <c r="C43" s="84"/>
      <c r="D43" s="84"/>
      <c r="E43" s="225"/>
      <c r="F43" s="226"/>
      <c r="G43" s="84"/>
      <c r="H43" s="225"/>
      <c r="I43" s="226"/>
      <c r="J43" s="226"/>
      <c r="K43" s="52"/>
      <c r="L43" s="35"/>
      <c r="M43" s="227"/>
      <c r="N43" s="228"/>
      <c r="O43" s="52"/>
      <c r="P43" s="52"/>
      <c r="Q43" s="52"/>
      <c r="R43" s="52"/>
      <c r="S43" s="52"/>
      <c r="T43" s="255"/>
      <c r="AH43" s="11"/>
      <c r="AI43" s="11"/>
      <c r="AK43" s="5"/>
      <c r="AL43" s="5"/>
      <c r="AT43" s="17"/>
    </row>
    <row r="44" spans="1:46" ht="24" customHeight="1" x14ac:dyDescent="0.3">
      <c r="A44" s="272" t="s">
        <v>587</v>
      </c>
      <c r="B44" s="271"/>
      <c r="C44" s="271"/>
      <c r="D44" s="271"/>
      <c r="E44" s="271"/>
      <c r="F44" s="271"/>
      <c r="G44" s="271"/>
      <c r="H44" s="271"/>
      <c r="I44" s="271"/>
      <c r="J44" s="271"/>
      <c r="K44" s="271"/>
      <c r="L44" s="271"/>
      <c r="M44" s="271"/>
      <c r="N44" s="271"/>
      <c r="O44" s="271"/>
      <c r="P44" s="271"/>
      <c r="Q44" s="271"/>
      <c r="R44" s="271"/>
      <c r="S44" s="271"/>
      <c r="T44" s="273"/>
      <c r="AH44" s="11"/>
      <c r="AI44" s="11"/>
      <c r="AK44" s="5"/>
      <c r="AL44" s="5"/>
      <c r="AT44" s="17"/>
    </row>
    <row r="45" spans="1:46" ht="20.100000000000001" customHeight="1" x14ac:dyDescent="0.3">
      <c r="A45" s="253" t="s">
        <v>41</v>
      </c>
      <c r="B45" s="7" t="s">
        <v>255</v>
      </c>
      <c r="T45" s="248"/>
      <c r="AH45" s="11"/>
      <c r="AI45" s="11"/>
      <c r="AK45" s="5"/>
      <c r="AL45" s="5"/>
      <c r="AT45" s="17"/>
    </row>
    <row r="46" spans="1:46" ht="18" customHeight="1" x14ac:dyDescent="0.2">
      <c r="A46" s="249"/>
      <c r="B46" s="6" t="s">
        <v>443</v>
      </c>
      <c r="T46" s="248"/>
    </row>
    <row r="47" spans="1:46" ht="24" customHeight="1" x14ac:dyDescent="0.2">
      <c r="A47" s="249"/>
      <c r="C47" s="925" t="str">
        <f>I40</f>
        <v/>
      </c>
      <c r="D47" s="926"/>
      <c r="E47" s="1018" t="s">
        <v>545</v>
      </c>
      <c r="F47" s="1019"/>
      <c r="G47" s="923">
        <f>I13</f>
        <v>0</v>
      </c>
      <c r="H47" s="924"/>
      <c r="I47" s="956" t="s">
        <v>136</v>
      </c>
      <c r="J47" s="956"/>
      <c r="K47" s="923" t="str">
        <f>IF(ISBLANK(C21),"",C47/G47)</f>
        <v/>
      </c>
      <c r="L47" s="924"/>
      <c r="M47" s="7" t="s">
        <v>66</v>
      </c>
      <c r="T47" s="145"/>
    </row>
    <row r="48" spans="1:46" ht="20.100000000000001" customHeight="1" x14ac:dyDescent="0.3">
      <c r="A48" s="253" t="s">
        <v>44</v>
      </c>
      <c r="B48" s="63" t="s">
        <v>166</v>
      </c>
      <c r="C48" s="30"/>
      <c r="D48" s="30"/>
      <c r="E48" s="8"/>
      <c r="F48" s="32"/>
      <c r="G48" s="30"/>
      <c r="H48" s="3"/>
      <c r="I48" s="27"/>
      <c r="R48" s="7"/>
      <c r="S48" s="7"/>
      <c r="T48" s="145"/>
      <c r="AL48" s="5"/>
      <c r="AT48" s="17"/>
    </row>
    <row r="49" spans="1:48" ht="18" customHeight="1" thickBot="1" x14ac:dyDescent="0.35">
      <c r="A49" s="249" t="s">
        <v>68</v>
      </c>
      <c r="B49" s="6" t="s">
        <v>532</v>
      </c>
      <c r="C49" s="26"/>
      <c r="D49" s="26"/>
      <c r="E49" s="26"/>
      <c r="F49" s="26"/>
      <c r="G49" s="26"/>
      <c r="H49" s="26"/>
      <c r="I49" s="26"/>
      <c r="J49" s="26"/>
      <c r="K49" s="26"/>
      <c r="N49" s="7" t="s">
        <v>513</v>
      </c>
      <c r="P49" s="304" t="str">
        <f>K47</f>
        <v/>
      </c>
      <c r="Q49" s="7" t="s">
        <v>31</v>
      </c>
      <c r="S49" s="7"/>
      <c r="T49" s="145"/>
      <c r="AG49" s="5"/>
      <c r="AH49" s="11"/>
      <c r="AI49" s="11"/>
    </row>
    <row r="50" spans="1:48" ht="24" customHeight="1" thickBot="1" x14ac:dyDescent="0.35">
      <c r="A50" s="249"/>
      <c r="C50" s="907">
        <f>C21</f>
        <v>0</v>
      </c>
      <c r="D50" s="908"/>
      <c r="E50" s="1018" t="s">
        <v>641</v>
      </c>
      <c r="F50" s="1019"/>
      <c r="G50" s="925" t="str">
        <f>IF(ISBLANK(C42), "",C50+2)</f>
        <v/>
      </c>
      <c r="H50" s="926"/>
      <c r="I50" s="7" t="s">
        <v>66</v>
      </c>
      <c r="M50" s="3"/>
      <c r="N50" s="1" t="s">
        <v>7</v>
      </c>
      <c r="O50" s="1"/>
      <c r="P50" s="305" t="str">
        <f>J54</f>
        <v/>
      </c>
      <c r="Q50" s="160" t="s">
        <v>31</v>
      </c>
      <c r="S50" s="7"/>
      <c r="T50" s="145"/>
      <c r="AG50" s="5"/>
      <c r="AH50" s="11"/>
      <c r="AI50" s="11"/>
    </row>
    <row r="51" spans="1:48" ht="18" customHeight="1" thickBot="1" x14ac:dyDescent="0.25">
      <c r="A51" s="249" t="s">
        <v>257</v>
      </c>
      <c r="B51" s="4" t="s">
        <v>444</v>
      </c>
      <c r="C51" s="127"/>
      <c r="D51" s="127"/>
      <c r="E51" s="127"/>
      <c r="F51" s="127"/>
      <c r="G51" s="127"/>
      <c r="H51" s="127"/>
      <c r="I51" s="127"/>
      <c r="J51" s="127"/>
      <c r="K51" s="127"/>
      <c r="L51" s="49"/>
      <c r="M51" s="49"/>
      <c r="N51" s="7" t="s">
        <v>5</v>
      </c>
      <c r="P51" s="306" t="str">
        <f>J52</f>
        <v/>
      </c>
      <c r="Q51" s="7" t="s">
        <v>31</v>
      </c>
      <c r="R51" s="307" t="str">
        <f>J42</f>
        <v/>
      </c>
      <c r="S51" s="159" t="str">
        <f>"Gal"</f>
        <v>Gal</v>
      </c>
      <c r="T51" s="270"/>
    </row>
    <row r="52" spans="1:48" ht="24" customHeight="1" thickBot="1" x14ac:dyDescent="0.25">
      <c r="A52" s="257"/>
      <c r="C52" s="925" t="str">
        <f>G50</f>
        <v/>
      </c>
      <c r="D52" s="908"/>
      <c r="E52" s="50" t="s">
        <v>137</v>
      </c>
      <c r="G52" s="923" t="str">
        <f>K47</f>
        <v/>
      </c>
      <c r="H52" s="908"/>
      <c r="I52" s="50" t="s">
        <v>138</v>
      </c>
      <c r="J52" s="925" t="str">
        <f>IF(ISBLANK(C21),"",C52+G52)</f>
        <v/>
      </c>
      <c r="K52" s="926"/>
      <c r="L52" s="7" t="s">
        <v>66</v>
      </c>
      <c r="N52" s="7" t="s">
        <v>6</v>
      </c>
      <c r="P52" s="306" t="str">
        <f>G50</f>
        <v/>
      </c>
      <c r="Q52" s="7" t="s">
        <v>31</v>
      </c>
      <c r="R52" s="308" t="str">
        <f>C47</f>
        <v/>
      </c>
      <c r="S52" s="159" t="str">
        <f>"Gal"</f>
        <v>Gal</v>
      </c>
      <c r="T52" s="145"/>
    </row>
    <row r="53" spans="1:48" ht="18" customHeight="1" x14ac:dyDescent="0.2">
      <c r="A53" s="249" t="s">
        <v>70</v>
      </c>
      <c r="B53" s="6" t="s">
        <v>445</v>
      </c>
      <c r="C53" s="26"/>
      <c r="D53" s="26"/>
      <c r="E53" s="26"/>
      <c r="F53" s="26"/>
      <c r="G53" s="26"/>
      <c r="H53" s="26"/>
      <c r="I53" s="26"/>
      <c r="J53" s="26"/>
      <c r="K53" s="26"/>
      <c r="R53" s="309" t="str">
        <f>N21</f>
        <v xml:space="preserve"> </v>
      </c>
      <c r="S53" s="159" t="str">
        <f>"Gal"</f>
        <v>Gal</v>
      </c>
      <c r="T53" s="145"/>
    </row>
    <row r="54" spans="1:48" ht="24" customHeight="1" x14ac:dyDescent="0.2">
      <c r="A54" s="249"/>
      <c r="C54" s="925" t="str">
        <f>J52</f>
        <v/>
      </c>
      <c r="D54" s="926"/>
      <c r="E54" s="50" t="s">
        <v>137</v>
      </c>
      <c r="G54" s="923">
        <f>C42</f>
        <v>0</v>
      </c>
      <c r="H54" s="924"/>
      <c r="I54" s="99" t="s">
        <v>139</v>
      </c>
      <c r="J54" s="925" t="str">
        <f>IF(ISBLANK(C21),"",C54+G54)</f>
        <v/>
      </c>
      <c r="K54" s="926"/>
      <c r="L54" s="7" t="s">
        <v>66</v>
      </c>
      <c r="Q54" s="7"/>
      <c r="R54" s="7"/>
      <c r="S54" s="7"/>
      <c r="T54" s="145"/>
    </row>
    <row r="55" spans="1:48" ht="6" customHeight="1" thickBot="1" x14ac:dyDescent="0.25">
      <c r="A55" s="262"/>
      <c r="B55" s="263"/>
      <c r="C55" s="263"/>
      <c r="D55" s="264"/>
      <c r="E55" s="265"/>
      <c r="F55" s="265"/>
      <c r="G55" s="266"/>
      <c r="H55" s="263"/>
      <c r="I55" s="236"/>
      <c r="J55" s="236"/>
      <c r="K55" s="236"/>
      <c r="L55" s="236"/>
      <c r="M55" s="236"/>
      <c r="N55" s="236"/>
      <c r="O55" s="236"/>
      <c r="P55" s="236"/>
      <c r="Q55" s="236"/>
      <c r="R55" s="236"/>
      <c r="S55" s="236"/>
      <c r="T55" s="258"/>
    </row>
    <row r="56" spans="1:48" ht="6" customHeight="1" x14ac:dyDescent="0.2"/>
    <row r="57" spans="1:48" ht="18" customHeight="1" x14ac:dyDescent="0.3">
      <c r="K57" s="1"/>
      <c r="L57" s="14"/>
      <c r="M57" s="1"/>
      <c r="N57" s="1"/>
      <c r="O57" s="1"/>
      <c r="P57" s="1"/>
      <c r="Q57" s="1"/>
    </row>
    <row r="58" spans="1:48" ht="18" customHeight="1" x14ac:dyDescent="0.2">
      <c r="K58" s="13"/>
      <c r="L58" s="13"/>
      <c r="M58" s="13"/>
      <c r="N58" s="13"/>
      <c r="O58" s="20"/>
      <c r="Q58" s="13"/>
    </row>
    <row r="59" spans="1:48" ht="18" customHeight="1" x14ac:dyDescent="0.2"/>
    <row r="60" spans="1:48" ht="20.100000000000001" customHeight="1" x14ac:dyDescent="0.2">
      <c r="AU60" s="1017" t="str">
        <f>IF(ISBLANK(C21),"",(G50*H21))</f>
        <v/>
      </c>
      <c r="AV60" s="1017"/>
    </row>
    <row r="61" spans="1:48" ht="18" customHeight="1" x14ac:dyDescent="0.3">
      <c r="A61" s="14"/>
      <c r="B61" s="14"/>
      <c r="C61" s="15"/>
      <c r="D61" s="14"/>
      <c r="E61" s="1"/>
      <c r="F61" s="14"/>
      <c r="G61" s="14"/>
      <c r="H61" s="1"/>
      <c r="I61" s="14"/>
      <c r="J61" s="14"/>
      <c r="R61" s="1"/>
      <c r="S61" s="1"/>
      <c r="T61" s="1"/>
    </row>
    <row r="62" spans="1:48" ht="18" customHeight="1" x14ac:dyDescent="0.3">
      <c r="A62" s="1"/>
      <c r="B62" s="1"/>
      <c r="D62" s="3"/>
      <c r="E62" s="3"/>
      <c r="F62" s="3"/>
      <c r="G62" s="3"/>
      <c r="H62" s="3"/>
      <c r="I62" s="2"/>
      <c r="R62" s="13"/>
      <c r="S62" s="13"/>
      <c r="T62" s="13"/>
    </row>
    <row r="63" spans="1:48" ht="20.100000000000001" customHeight="1" x14ac:dyDescent="0.2"/>
    <row r="64" spans="1:48" ht="18" customHeight="1" x14ac:dyDescent="0.2"/>
    <row r="65" ht="20.100000000000001" customHeight="1" x14ac:dyDescent="0.2"/>
    <row r="66" ht="18" customHeight="1" x14ac:dyDescent="0.2"/>
    <row r="67" ht="20.100000000000001" customHeight="1" x14ac:dyDescent="0.2"/>
    <row r="68" ht="6" customHeight="1" x14ac:dyDescent="0.2"/>
    <row r="69" ht="18" customHeight="1" x14ac:dyDescent="0.2"/>
    <row r="70" ht="19.5" customHeight="1" x14ac:dyDescent="0.2"/>
    <row r="71" ht="19.5" customHeight="1" x14ac:dyDescent="0.2"/>
    <row r="72" ht="19.5" customHeight="1" x14ac:dyDescent="0.2"/>
    <row r="73" ht="19.5" customHeight="1" x14ac:dyDescent="0.2"/>
    <row r="74" ht="17.25" customHeight="1" x14ac:dyDescent="0.2"/>
    <row r="75" ht="24" customHeight="1" x14ac:dyDescent="0.2"/>
    <row r="76" ht="19.5" customHeight="1" x14ac:dyDescent="0.2"/>
    <row r="77" ht="19.5" customHeight="1" x14ac:dyDescent="0.2"/>
    <row r="78" ht="19.5" customHeight="1" x14ac:dyDescent="0.2"/>
    <row r="79" ht="18" customHeight="1" x14ac:dyDescent="0.2"/>
    <row r="80" ht="18" customHeight="1" x14ac:dyDescent="0.2"/>
    <row r="81" spans="21:22" ht="18" customHeight="1" x14ac:dyDescent="0.2"/>
    <row r="82" spans="21:22" ht="18" customHeight="1" x14ac:dyDescent="0.2"/>
    <row r="83" spans="21:22" ht="18" customHeight="1" x14ac:dyDescent="0.2"/>
    <row r="84" spans="21:22" ht="18" customHeight="1" x14ac:dyDescent="0.2">
      <c r="U84" s="13"/>
      <c r="V84" s="13"/>
    </row>
    <row r="85" spans="21:22" ht="35.1" customHeight="1" x14ac:dyDescent="0.2">
      <c r="U85" s="13"/>
      <c r="V85" s="13"/>
    </row>
    <row r="86" spans="21:22" ht="35.1" customHeight="1" x14ac:dyDescent="0.2">
      <c r="U86" s="13"/>
      <c r="V86" s="13"/>
    </row>
    <row r="87" spans="21:22" ht="35.1" customHeight="1" x14ac:dyDescent="0.2">
      <c r="U87" s="13"/>
      <c r="V87" s="13"/>
    </row>
    <row r="88" spans="21:22" ht="35.1" customHeight="1" x14ac:dyDescent="0.3">
      <c r="U88" s="46"/>
      <c r="V88" s="1"/>
    </row>
    <row r="89" spans="21:22" ht="35.1" customHeight="1" x14ac:dyDescent="0.3">
      <c r="U89" s="46"/>
      <c r="V89" s="1"/>
    </row>
    <row r="90" spans="21:22" ht="35.1" customHeight="1" x14ac:dyDescent="0.3">
      <c r="U90" s="13"/>
      <c r="V90" s="1"/>
    </row>
  </sheetData>
  <sheetProtection algorithmName="SHA-512" hashValue="fawnf3hhBdmNLwcUCoeM0nNQmfzKrbXNi2HP3XqczVYMo61EBUxO1oD04BPDgpv6j+pKJU8gazSpCLiHQNimww==" saltValue="lkqrSqVmyC6Vzl2VnMNFlw==" spinCount="100000" sheet="1" objects="1" scenarios="1"/>
  <customSheetViews>
    <customSheetView guid="{D1431318-1DB8-4C45-813B-5A8065DFC797}" showPageBreaks="1" showGridLines="0" zeroValues="0" printArea="1" view="pageBreakPreview">
      <selection activeCell="Z18" sqref="Z18"/>
      <rowBreaks count="1" manualBreakCount="1">
        <brk id="69" max="19" man="1"/>
      </rowBreaks>
      <pageMargins left="0.4" right="0.44" top="0.4" bottom="0.4" header="0.5" footer="0.4"/>
      <printOptions horizontalCentered="1"/>
      <pageSetup scale="69" fitToHeight="3" orientation="portrait" blackAndWhite="1" r:id="rId1"/>
      <headerFooter alignWithMargins="0"/>
    </customSheetView>
    <customSheetView guid="{3320ADAB-1745-4CE0-B739-BF2E8269138B}" scale="75" showGridLines="0" fitToPage="1" showRuler="0">
      <selection sqref="A1:L5"/>
      <pageMargins left="0.4" right="0.75" top="0.4" bottom="0.4" header="0.5" footer="0.4"/>
      <printOptions horizontalCentered="1"/>
      <pageSetup scale="44" orientation="portrait" r:id="rId2"/>
      <headerFooter alignWithMargins="0"/>
    </customSheetView>
  </customSheetViews>
  <mergeCells count="72">
    <mergeCell ref="A1:T1"/>
    <mergeCell ref="L2:M2"/>
    <mergeCell ref="B2:K2"/>
    <mergeCell ref="N2:O2"/>
    <mergeCell ref="I4:J4"/>
    <mergeCell ref="N4:R4"/>
    <mergeCell ref="C42:D42"/>
    <mergeCell ref="E50:F50"/>
    <mergeCell ref="I6:J6"/>
    <mergeCell ref="F38:G38"/>
    <mergeCell ref="A17:T17"/>
    <mergeCell ref="E25:F25"/>
    <mergeCell ref="R6:S6"/>
    <mergeCell ref="F9:J9"/>
    <mergeCell ref="N9:R9"/>
    <mergeCell ref="N11:T15"/>
    <mergeCell ref="I15:J15"/>
    <mergeCell ref="J38:K38"/>
    <mergeCell ref="K30:L30"/>
    <mergeCell ref="K28:L28"/>
    <mergeCell ref="J36:K36"/>
    <mergeCell ref="B22:M22"/>
    <mergeCell ref="G54:H54"/>
    <mergeCell ref="C47:D47"/>
    <mergeCell ref="I11:J11"/>
    <mergeCell ref="I13:J13"/>
    <mergeCell ref="N21:O21"/>
    <mergeCell ref="E30:F30"/>
    <mergeCell ref="I30:J30"/>
    <mergeCell ref="J54:K54"/>
    <mergeCell ref="C54:D54"/>
    <mergeCell ref="K47:L47"/>
    <mergeCell ref="J42:K42"/>
    <mergeCell ref="F42:G42"/>
    <mergeCell ref="I40:J40"/>
    <mergeCell ref="G30:H30"/>
    <mergeCell ref="K25:L25"/>
    <mergeCell ref="C38:D38"/>
    <mergeCell ref="AU60:AV60"/>
    <mergeCell ref="B28:J28"/>
    <mergeCell ref="W13:AK14"/>
    <mergeCell ref="W20:X20"/>
    <mergeCell ref="AA20:AB20"/>
    <mergeCell ref="C52:D52"/>
    <mergeCell ref="I47:J47"/>
    <mergeCell ref="E47:F47"/>
    <mergeCell ref="AF15:AG15"/>
    <mergeCell ref="J52:K52"/>
    <mergeCell ref="C50:D50"/>
    <mergeCell ref="G50:H50"/>
    <mergeCell ref="G47:H47"/>
    <mergeCell ref="B18:S19"/>
    <mergeCell ref="K23:L23"/>
    <mergeCell ref="G52:H52"/>
    <mergeCell ref="AE6:AF6"/>
    <mergeCell ref="AE11:AF11"/>
    <mergeCell ref="Z11:AA11"/>
    <mergeCell ref="W6:X6"/>
    <mergeCell ref="W15:X15"/>
    <mergeCell ref="AA6:AB6"/>
    <mergeCell ref="AF20:AG20"/>
    <mergeCell ref="AF18:AG18"/>
    <mergeCell ref="C21:D21"/>
    <mergeCell ref="J34:K34"/>
    <mergeCell ref="F40:G40"/>
    <mergeCell ref="J32:K32"/>
    <mergeCell ref="C40:D40"/>
    <mergeCell ref="C30:D30"/>
    <mergeCell ref="H21:I21"/>
    <mergeCell ref="Q23:R23"/>
    <mergeCell ref="Q25:R25"/>
    <mergeCell ref="Q28:R28"/>
  </mergeCells>
  <phoneticPr fontId="21" type="noConversion"/>
  <dataValidations count="3">
    <dataValidation type="list" allowBlank="1" showInputMessage="1" showErrorMessage="1" sqref="C42:D42" xr:uid="{00000000-0002-0000-0300-000000000000}">
      <formula1>DepthAlarm</formula1>
    </dataValidation>
    <dataValidation type="list" allowBlank="1" showInputMessage="1" showErrorMessage="1" sqref="H33" xr:uid="{00000000-0002-0000-0300-000001000000}">
      <formula1>$AK$41:$AK$45</formula1>
    </dataValidation>
    <dataValidation type="whole" allowBlank="1" showInputMessage="1" showErrorMessage="1" error="Must be between Min and Max" sqref="K28:L28" xr:uid="{00000000-0002-0000-0300-000002000000}">
      <formula1>K23-1</formula1>
      <formula2>K25</formula2>
    </dataValidation>
  </dataValidations>
  <printOptions horizontalCentered="1"/>
  <pageMargins left="0.4" right="0.44" top="0.4" bottom="0.4" header="0.5" footer="0.4"/>
  <pageSetup scale="69" fitToHeight="3" orientation="portrait" blackAndWhite="1" r:id="rId3"/>
  <headerFooter alignWithMargins="0"/>
  <drawing r:id="rId4"/>
  <extLst>
    <ext xmlns:x14="http://schemas.microsoft.com/office/spreadsheetml/2009/9/main" uri="{CCE6A557-97BC-4b89-ADB6-D9C93CAAB3DF}">
      <x14:dataValidations xmlns:xm="http://schemas.microsoft.com/office/excel/2006/main" count="1">
        <x14:dataValidation type="list" allowBlank="1" showInputMessage="1" showErrorMessage="1" promptTitle="Tank Use" prompt="What will the pump tank be used for?" xr:uid="{00000000-0002-0000-0300-000003000000}">
          <x14:formula1>
            <xm:f>'Drop-Down Lists'!$M$50:$M$54</xm:f>
          </x14:formula1>
          <xm:sqref>N4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9">
    <tabColor rgb="FFFFFF00"/>
    <pageSetUpPr fitToPage="1"/>
  </sheetPr>
  <dimension ref="A1:T62"/>
  <sheetViews>
    <sheetView showGridLines="0" view="pageBreakPreview" zoomScaleNormal="100" zoomScaleSheetLayoutView="100" workbookViewId="0">
      <selection activeCell="Z10" sqref="Z10"/>
    </sheetView>
  </sheetViews>
  <sheetFormatPr defaultColWidth="9.140625" defaultRowHeight="15" x14ac:dyDescent="0.2"/>
  <cols>
    <col min="1" max="1" width="4" style="164" customWidth="1"/>
    <col min="2" max="2" width="9" style="164" customWidth="1"/>
    <col min="3" max="7" width="7.42578125" style="164" customWidth="1"/>
    <col min="8" max="8" width="9" style="164" customWidth="1"/>
    <col min="9" max="10" width="7.42578125" style="164" customWidth="1"/>
    <col min="11" max="11" width="4.85546875" style="164" customWidth="1"/>
    <col min="12" max="20" width="7.42578125" style="164" customWidth="1"/>
    <col min="21" max="16384" width="9.140625" style="164"/>
  </cols>
  <sheetData>
    <row r="1" spans="1:20" ht="54.95" customHeight="1" thickBot="1" x14ac:dyDescent="0.25">
      <c r="A1" s="133"/>
      <c r="B1" s="133"/>
      <c r="C1" s="133"/>
      <c r="D1" s="133"/>
      <c r="E1" s="1073" t="s">
        <v>639</v>
      </c>
      <c r="F1" s="1073"/>
      <c r="G1" s="1073"/>
      <c r="H1" s="1073"/>
      <c r="I1" s="1073"/>
      <c r="J1" s="1073"/>
      <c r="K1" s="1073"/>
      <c r="L1" s="1073"/>
      <c r="M1" s="1073"/>
      <c r="N1" s="1073"/>
      <c r="O1" s="1073"/>
      <c r="P1" s="133"/>
      <c r="Q1" s="133"/>
      <c r="R1" s="133"/>
      <c r="S1" s="133"/>
      <c r="T1" s="133"/>
    </row>
    <row r="2" spans="1:20" ht="18" x14ac:dyDescent="0.3">
      <c r="A2" s="298" t="s">
        <v>383</v>
      </c>
      <c r="B2" s="302"/>
      <c r="C2" s="302"/>
      <c r="D2" s="302"/>
      <c r="E2" s="302"/>
      <c r="F2" s="302"/>
      <c r="G2" s="302"/>
      <c r="H2" s="1079" t="s">
        <v>431</v>
      </c>
      <c r="I2" s="1079"/>
      <c r="J2" s="1080" t="e">
        <f>IF(ISBLANK(#REF!)," ",#REF!)</f>
        <v>#REF!</v>
      </c>
      <c r="K2" s="1080"/>
      <c r="L2" s="275"/>
      <c r="M2" s="275"/>
      <c r="N2" s="275"/>
      <c r="O2" s="275"/>
      <c r="P2" s="275"/>
      <c r="Q2" s="275"/>
      <c r="R2" s="275"/>
      <c r="S2" s="1081" t="str">
        <f>'Drop-Down Lists'!J40</f>
        <v>v 9.9.2021</v>
      </c>
      <c r="T2" s="1082"/>
    </row>
    <row r="3" spans="1:20" ht="6" customHeight="1" x14ac:dyDescent="0.2">
      <c r="A3" s="165"/>
      <c r="B3" s="166"/>
      <c r="C3" s="166"/>
      <c r="D3" s="166"/>
      <c r="E3" s="166"/>
      <c r="F3" s="166"/>
      <c r="G3" s="166"/>
      <c r="H3" s="166"/>
      <c r="I3" s="166"/>
      <c r="J3" s="166"/>
      <c r="K3" s="166"/>
      <c r="L3" s="166"/>
      <c r="M3" s="166"/>
      <c r="N3" s="166"/>
      <c r="O3" s="166"/>
      <c r="P3" s="166"/>
      <c r="Q3" s="166"/>
      <c r="R3" s="166"/>
      <c r="S3" s="166"/>
      <c r="T3" s="167"/>
    </row>
    <row r="4" spans="1:20" ht="21.95" customHeight="1" x14ac:dyDescent="0.2">
      <c r="A4" s="131" t="s">
        <v>68</v>
      </c>
      <c r="B4" s="132" t="s">
        <v>384</v>
      </c>
      <c r="C4" s="132"/>
      <c r="D4" s="132"/>
      <c r="E4" s="1074"/>
      <c r="F4" s="1075"/>
      <c r="G4" s="1075"/>
      <c r="H4" s="1075"/>
      <c r="I4" s="1075"/>
      <c r="J4" s="1076"/>
      <c r="K4" s="132"/>
      <c r="L4" s="132" t="s">
        <v>385</v>
      </c>
      <c r="M4" s="132"/>
      <c r="N4" s="1074"/>
      <c r="O4" s="1075"/>
      <c r="P4" s="1075"/>
      <c r="Q4" s="1075"/>
      <c r="R4" s="1075"/>
      <c r="S4" s="1076"/>
      <c r="T4" s="134"/>
    </row>
    <row r="5" spans="1:20" ht="6" customHeight="1" x14ac:dyDescent="0.2">
      <c r="A5" s="135"/>
      <c r="B5" s="133"/>
      <c r="C5" s="133"/>
      <c r="D5" s="133"/>
      <c r="E5" s="133"/>
      <c r="F5" s="133"/>
      <c r="G5" s="133"/>
      <c r="H5" s="133"/>
      <c r="I5" s="133"/>
      <c r="J5" s="133"/>
      <c r="K5" s="133"/>
      <c r="L5" s="133"/>
      <c r="M5" s="133"/>
      <c r="N5" s="133"/>
      <c r="O5" s="133"/>
      <c r="P5" s="133"/>
      <c r="Q5" s="133"/>
      <c r="R5" s="133"/>
      <c r="S5" s="133"/>
      <c r="T5" s="134"/>
    </row>
    <row r="6" spans="1:20" ht="21.95" customHeight="1" x14ac:dyDescent="0.2">
      <c r="A6" s="135" t="s">
        <v>257</v>
      </c>
      <c r="B6" s="133" t="s">
        <v>386</v>
      </c>
      <c r="C6" s="133"/>
      <c r="D6" s="133"/>
      <c r="E6" s="133"/>
      <c r="F6" s="133"/>
      <c r="G6" s="133"/>
      <c r="H6" s="133"/>
      <c r="I6" s="133"/>
      <c r="J6" s="133"/>
      <c r="K6" s="133"/>
      <c r="L6" s="106" t="s">
        <v>647</v>
      </c>
      <c r="M6" s="16"/>
      <c r="N6" s="1040"/>
      <c r="O6" s="1041"/>
      <c r="P6" s="1041"/>
      <c r="Q6" s="1041"/>
      <c r="R6" s="1042"/>
      <c r="S6" s="133"/>
      <c r="T6" s="134"/>
    </row>
    <row r="7" spans="1:20" ht="6" customHeight="1" x14ac:dyDescent="0.2">
      <c r="A7" s="135"/>
      <c r="B7" s="133"/>
      <c r="C7" s="133"/>
      <c r="D7" s="133"/>
      <c r="E7" s="133"/>
      <c r="F7" s="133"/>
      <c r="G7" s="133"/>
      <c r="H7" s="133"/>
      <c r="I7" s="133"/>
      <c r="J7" s="133"/>
      <c r="K7" s="133"/>
      <c r="L7" s="133"/>
      <c r="M7" s="133"/>
      <c r="N7" s="133"/>
      <c r="O7" s="133"/>
      <c r="P7" s="133"/>
      <c r="Q7" s="133"/>
      <c r="R7" s="133"/>
      <c r="S7" s="133"/>
      <c r="T7" s="134"/>
    </row>
    <row r="8" spans="1:20" ht="24" customHeight="1" x14ac:dyDescent="0.2">
      <c r="A8" s="135"/>
      <c r="B8" s="133" t="s">
        <v>387</v>
      </c>
      <c r="C8" s="233"/>
      <c r="D8" s="133" t="s">
        <v>31</v>
      </c>
      <c r="E8" s="133" t="s">
        <v>388</v>
      </c>
      <c r="F8" s="233"/>
      <c r="G8" s="133" t="s">
        <v>31</v>
      </c>
      <c r="H8" s="133" t="s">
        <v>389</v>
      </c>
      <c r="I8" s="233"/>
      <c r="J8" s="133" t="s">
        <v>31</v>
      </c>
      <c r="K8" s="1077" t="s">
        <v>390</v>
      </c>
      <c r="L8" s="1077"/>
      <c r="M8" s="1078"/>
      <c r="N8" s="233"/>
      <c r="O8" s="133" t="s">
        <v>31</v>
      </c>
      <c r="T8" s="134"/>
    </row>
    <row r="9" spans="1:20" ht="6" customHeight="1" x14ac:dyDescent="0.2">
      <c r="A9" s="135"/>
      <c r="B9" s="133"/>
      <c r="C9" s="133"/>
      <c r="D9" s="133"/>
      <c r="E9" s="133"/>
      <c r="F9" s="133"/>
      <c r="G9" s="133"/>
      <c r="H9" s="133"/>
      <c r="I9" s="133"/>
      <c r="J9" s="133"/>
      <c r="K9" s="136"/>
      <c r="L9" s="136"/>
      <c r="M9" s="136"/>
      <c r="N9" s="133"/>
      <c r="O9" s="133"/>
      <c r="P9" s="133"/>
      <c r="Q9" s="133"/>
      <c r="R9" s="133"/>
      <c r="S9" s="133"/>
      <c r="T9" s="134"/>
    </row>
    <row r="10" spans="1:20" ht="24" customHeight="1" x14ac:dyDescent="0.2">
      <c r="A10" s="135"/>
      <c r="B10" s="133" t="s">
        <v>387</v>
      </c>
      <c r="C10" s="137" t="str">
        <f>IF(ISBLANK(C8),"",C8/12)</f>
        <v/>
      </c>
      <c r="D10" s="133" t="s">
        <v>29</v>
      </c>
      <c r="E10" s="133" t="s">
        <v>388</v>
      </c>
      <c r="F10" s="137" t="str">
        <f>IF(ISBLANK(C8),"",F8/12)</f>
        <v/>
      </c>
      <c r="G10" s="133" t="s">
        <v>29</v>
      </c>
      <c r="H10" s="133" t="s">
        <v>389</v>
      </c>
      <c r="I10" s="137" t="str">
        <f>IF(ISBLANK(I8),"",I8/12)</f>
        <v/>
      </c>
      <c r="J10" s="133" t="s">
        <v>29</v>
      </c>
      <c r="K10" s="1077" t="s">
        <v>391</v>
      </c>
      <c r="L10" s="1077"/>
      <c r="M10" s="1078"/>
      <c r="N10" s="138" t="str">
        <f>IF(ISBLANK(N8),"",N8/2)</f>
        <v/>
      </c>
      <c r="O10" s="133" t="s">
        <v>31</v>
      </c>
      <c r="R10" s="139"/>
      <c r="S10" s="133"/>
      <c r="T10" s="134"/>
    </row>
    <row r="11" spans="1:20" ht="6" customHeight="1" x14ac:dyDescent="0.2">
      <c r="A11" s="135"/>
      <c r="B11" s="133"/>
      <c r="C11" s="133"/>
      <c r="D11" s="133"/>
      <c r="E11" s="133" t="s">
        <v>1088</v>
      </c>
      <c r="F11" s="133"/>
      <c r="G11" s="133"/>
      <c r="H11" s="133"/>
      <c r="I11" s="133"/>
      <c r="J11" s="133"/>
      <c r="K11" s="133"/>
      <c r="L11" s="133"/>
      <c r="M11" s="133"/>
      <c r="N11" s="133"/>
      <c r="O11" s="133"/>
      <c r="P11" s="133"/>
      <c r="Q11" s="133"/>
      <c r="R11" s="133"/>
      <c r="S11" s="133"/>
      <c r="T11" s="134"/>
    </row>
    <row r="12" spans="1:20" ht="18" x14ac:dyDescent="0.2">
      <c r="A12" s="1043" t="s">
        <v>392</v>
      </c>
      <c r="B12" s="1044"/>
      <c r="C12" s="1044"/>
      <c r="D12" s="1044"/>
      <c r="E12" s="1044"/>
      <c r="F12" s="1044"/>
      <c r="G12" s="1044"/>
      <c r="H12" s="1044"/>
      <c r="I12" s="1044"/>
      <c r="J12" s="1044"/>
      <c r="K12" s="1044"/>
      <c r="L12" s="1044"/>
      <c r="M12" s="1044"/>
      <c r="N12" s="1044"/>
      <c r="O12" s="1044"/>
      <c r="P12" s="1044"/>
      <c r="Q12" s="1044"/>
      <c r="R12" s="1044"/>
      <c r="S12" s="1044"/>
      <c r="T12" s="1083"/>
    </row>
    <row r="13" spans="1:20" ht="18" x14ac:dyDescent="0.2">
      <c r="A13" s="1084" t="s">
        <v>393</v>
      </c>
      <c r="B13" s="1085"/>
      <c r="C13" s="1085"/>
      <c r="D13" s="1085"/>
      <c r="E13" s="1085"/>
      <c r="F13" s="1085"/>
      <c r="G13" s="1085"/>
      <c r="H13" s="1085"/>
      <c r="I13" s="1085"/>
      <c r="J13" s="1049"/>
      <c r="K13" s="1086" t="s">
        <v>394</v>
      </c>
      <c r="L13" s="1085"/>
      <c r="M13" s="1085"/>
      <c r="N13" s="1085"/>
      <c r="O13" s="1085"/>
      <c r="P13" s="1085"/>
      <c r="Q13" s="1085"/>
      <c r="R13" s="1085"/>
      <c r="S13" s="1085"/>
      <c r="T13" s="1087"/>
    </row>
    <row r="14" spans="1:20" ht="6" customHeight="1" x14ac:dyDescent="0.2">
      <c r="A14" s="165"/>
      <c r="B14" s="166"/>
      <c r="C14" s="166"/>
      <c r="D14" s="166"/>
      <c r="E14" s="166"/>
      <c r="F14" s="166"/>
      <c r="G14" s="166"/>
      <c r="H14" s="166"/>
      <c r="I14" s="166"/>
      <c r="J14" s="168"/>
      <c r="K14" s="169"/>
      <c r="L14" s="166"/>
      <c r="M14" s="166"/>
      <c r="N14" s="166"/>
      <c r="O14" s="166"/>
      <c r="P14" s="166"/>
      <c r="Q14" s="166"/>
      <c r="R14" s="166"/>
      <c r="S14" s="166"/>
      <c r="T14" s="167"/>
    </row>
    <row r="15" spans="1:20" ht="24.6" customHeight="1" x14ac:dyDescent="0.2">
      <c r="A15" s="135" t="s">
        <v>68</v>
      </c>
      <c r="B15" s="133" t="s">
        <v>395</v>
      </c>
      <c r="C15" s="133"/>
      <c r="D15" s="133"/>
      <c r="E15" s="133"/>
      <c r="F15" s="133"/>
      <c r="G15" s="133"/>
      <c r="H15" s="133"/>
      <c r="I15" s="133"/>
      <c r="J15" s="170"/>
      <c r="K15" s="162" t="s">
        <v>68</v>
      </c>
      <c r="L15" s="133" t="s">
        <v>396</v>
      </c>
      <c r="M15" s="133"/>
      <c r="N15" s="133"/>
      <c r="O15" s="133"/>
      <c r="P15" s="133"/>
      <c r="Q15" s="133"/>
      <c r="R15" s="133"/>
      <c r="S15" s="133"/>
      <c r="T15" s="134"/>
    </row>
    <row r="16" spans="1:20" ht="6" customHeight="1" x14ac:dyDescent="0.2">
      <c r="A16" s="135"/>
      <c r="B16" s="133"/>
      <c r="C16" s="133"/>
      <c r="D16" s="133"/>
      <c r="E16" s="133"/>
      <c r="F16" s="133"/>
      <c r="G16" s="133"/>
      <c r="H16" s="133"/>
      <c r="I16" s="133"/>
      <c r="J16" s="170"/>
      <c r="K16" s="144"/>
      <c r="L16" s="142"/>
      <c r="M16" s="133"/>
      <c r="N16" s="133"/>
      <c r="O16" s="133"/>
      <c r="P16" s="133"/>
      <c r="Q16" s="133"/>
      <c r="R16" s="133"/>
      <c r="S16" s="133"/>
      <c r="T16" s="134"/>
    </row>
    <row r="17" spans="1:20" ht="24" customHeight="1" x14ac:dyDescent="0.2">
      <c r="A17" s="135"/>
      <c r="B17" s="1047" t="str">
        <f>C10</f>
        <v/>
      </c>
      <c r="C17" s="1049"/>
      <c r="D17" s="132" t="s">
        <v>55</v>
      </c>
      <c r="E17" s="1047" t="str">
        <f>F10</f>
        <v/>
      </c>
      <c r="F17" s="1049"/>
      <c r="G17" s="132" t="s">
        <v>52</v>
      </c>
      <c r="H17" s="1047" t="str">
        <f>IF(ISBLANK(C8),"",B17*E17)</f>
        <v/>
      </c>
      <c r="I17" s="1048"/>
      <c r="J17" s="170" t="s">
        <v>397</v>
      </c>
      <c r="K17" s="144"/>
      <c r="L17" s="1060" t="s">
        <v>398</v>
      </c>
      <c r="M17" s="1060"/>
      <c r="N17" s="1047" t="str">
        <f>IF(ISBLANK(N8),"",N10)</f>
        <v/>
      </c>
      <c r="O17" s="1048"/>
      <c r="P17" s="132" t="s">
        <v>399</v>
      </c>
      <c r="Q17" s="1047" t="str">
        <f>IF(ISBLANK(N8),"",3.24*N10^2)</f>
        <v/>
      </c>
      <c r="R17" s="1048"/>
      <c r="S17" s="133" t="s">
        <v>397</v>
      </c>
      <c r="T17" s="171"/>
    </row>
    <row r="18" spans="1:20" ht="6" customHeight="1" x14ac:dyDescent="0.2">
      <c r="A18" s="135"/>
      <c r="B18" s="133"/>
      <c r="C18" s="133"/>
      <c r="D18" s="133"/>
      <c r="E18" s="133"/>
      <c r="F18" s="133"/>
      <c r="G18" s="133"/>
      <c r="H18" s="133"/>
      <c r="I18" s="133"/>
      <c r="J18" s="170"/>
      <c r="K18" s="144"/>
      <c r="L18" s="142"/>
      <c r="M18" s="133"/>
      <c r="Q18" s="133"/>
      <c r="T18" s="134"/>
    </row>
    <row r="19" spans="1:20" ht="15" customHeight="1" x14ac:dyDescent="0.2">
      <c r="A19" s="135" t="s">
        <v>257</v>
      </c>
      <c r="B19" s="133" t="s">
        <v>400</v>
      </c>
      <c r="C19" s="133"/>
      <c r="D19" s="133"/>
      <c r="E19" s="133"/>
      <c r="F19" s="133"/>
      <c r="G19" s="133"/>
      <c r="H19" s="133"/>
      <c r="I19" s="133"/>
      <c r="J19" s="170"/>
      <c r="K19" s="162" t="s">
        <v>257</v>
      </c>
      <c r="L19" s="133" t="s">
        <v>401</v>
      </c>
      <c r="M19" s="133"/>
      <c r="N19" s="133"/>
      <c r="O19" s="133"/>
      <c r="P19" s="133"/>
      <c r="Q19" s="133"/>
      <c r="R19" s="133"/>
      <c r="S19" s="133"/>
      <c r="T19" s="134"/>
    </row>
    <row r="20" spans="1:20" ht="6" customHeight="1" x14ac:dyDescent="0.2">
      <c r="A20" s="135"/>
      <c r="B20" s="133"/>
      <c r="C20" s="133"/>
      <c r="D20" s="133"/>
      <c r="E20" s="133"/>
      <c r="F20" s="133"/>
      <c r="G20" s="133"/>
      <c r="H20" s="133"/>
      <c r="I20" s="133"/>
      <c r="J20" s="170"/>
      <c r="K20" s="144"/>
      <c r="L20" s="133"/>
      <c r="M20" s="133"/>
      <c r="N20" s="133"/>
      <c r="O20" s="133"/>
      <c r="P20" s="133"/>
      <c r="Q20" s="133"/>
      <c r="R20" s="133"/>
      <c r="S20" s="133"/>
      <c r="T20" s="134"/>
    </row>
    <row r="21" spans="1:20" ht="24" customHeight="1" x14ac:dyDescent="0.2">
      <c r="A21" s="135"/>
      <c r="B21" s="1047" t="str">
        <f>H17</f>
        <v/>
      </c>
      <c r="C21" s="1048"/>
      <c r="D21" s="132" t="s">
        <v>55</v>
      </c>
      <c r="E21" s="1047" t="str">
        <f>IF(ISBLANK(C8),"",I10)</f>
        <v/>
      </c>
      <c r="F21" s="1049"/>
      <c r="G21" s="132" t="s">
        <v>52</v>
      </c>
      <c r="H21" s="1047" t="str">
        <f>IF(ISBLANK(C8),"",B21*E21)</f>
        <v/>
      </c>
      <c r="I21" s="1048"/>
      <c r="J21" s="170" t="s">
        <v>402</v>
      </c>
      <c r="K21" s="144"/>
      <c r="L21" s="1047" t="str">
        <f>Q17</f>
        <v/>
      </c>
      <c r="M21" s="1049"/>
      <c r="N21" s="132" t="s">
        <v>403</v>
      </c>
      <c r="O21" s="1047" t="str">
        <f>IF(ISBLANK(N8),"",I10)</f>
        <v/>
      </c>
      <c r="P21" s="1049"/>
      <c r="Q21" s="132" t="s">
        <v>53</v>
      </c>
      <c r="R21" s="1050" t="str">
        <f>IF(ISBLANK(N8),"",L21*O21)</f>
        <v/>
      </c>
      <c r="S21" s="1051"/>
      <c r="T21" s="134" t="s">
        <v>402</v>
      </c>
    </row>
    <row r="22" spans="1:20" ht="6" customHeight="1" x14ac:dyDescent="0.2">
      <c r="A22" s="172"/>
      <c r="B22" s="173"/>
      <c r="C22" s="173"/>
      <c r="D22" s="173"/>
      <c r="E22" s="173"/>
      <c r="F22" s="173"/>
      <c r="G22" s="173"/>
      <c r="H22" s="173"/>
      <c r="I22" s="173"/>
      <c r="J22" s="174"/>
      <c r="K22" s="175"/>
      <c r="L22" s="173"/>
      <c r="M22" s="173"/>
      <c r="N22" s="173"/>
      <c r="O22" s="173"/>
      <c r="P22" s="173"/>
      <c r="Q22" s="173"/>
      <c r="R22" s="173"/>
      <c r="S22" s="173"/>
      <c r="T22" s="176"/>
    </row>
    <row r="23" spans="1:20" s="178" customFormat="1" ht="19.5" x14ac:dyDescent="0.2">
      <c r="A23" s="1043" t="s">
        <v>404</v>
      </c>
      <c r="B23" s="1044"/>
      <c r="C23" s="1044"/>
      <c r="D23" s="1044"/>
      <c r="E23" s="1044"/>
      <c r="F23" s="1044"/>
      <c r="G23" s="1044"/>
      <c r="H23" s="1044"/>
      <c r="I23" s="1044"/>
      <c r="J23" s="1044"/>
      <c r="K23" s="141"/>
      <c r="L23" s="141"/>
      <c r="M23" s="141"/>
      <c r="N23" s="141"/>
      <c r="O23" s="141"/>
      <c r="P23" s="141"/>
      <c r="Q23" s="141"/>
      <c r="R23" s="141"/>
      <c r="S23" s="141"/>
      <c r="T23" s="177"/>
    </row>
    <row r="24" spans="1:20" ht="6" customHeight="1" x14ac:dyDescent="0.2">
      <c r="A24" s="135"/>
      <c r="B24" s="133"/>
      <c r="C24" s="133"/>
      <c r="D24" s="133"/>
      <c r="E24" s="133"/>
      <c r="F24" s="133"/>
      <c r="G24" s="133"/>
      <c r="H24" s="133"/>
      <c r="I24" s="133"/>
      <c r="J24" s="133"/>
      <c r="K24" s="133"/>
      <c r="L24" s="133"/>
      <c r="M24" s="133"/>
      <c r="N24" s="133"/>
      <c r="O24" s="133"/>
      <c r="P24" s="133"/>
      <c r="Q24" s="133"/>
      <c r="R24" s="133"/>
      <c r="S24" s="133"/>
      <c r="T24" s="134"/>
    </row>
    <row r="25" spans="1:20" ht="24" customHeight="1" x14ac:dyDescent="0.2">
      <c r="A25" s="135"/>
      <c r="B25" s="133" t="s">
        <v>426</v>
      </c>
      <c r="C25" s="133"/>
      <c r="D25" s="133"/>
      <c r="E25" s="133"/>
      <c r="F25" s="133"/>
      <c r="H25" s="1054"/>
      <c r="I25" s="1055"/>
      <c r="J25" s="133" t="s">
        <v>405</v>
      </c>
      <c r="L25" s="133"/>
      <c r="N25" s="133"/>
      <c r="O25" s="133"/>
      <c r="P25" s="133"/>
      <c r="Q25" s="133"/>
      <c r="R25" s="133"/>
      <c r="S25" s="133"/>
      <c r="T25" s="134"/>
    </row>
    <row r="26" spans="1:20" ht="6" customHeight="1" x14ac:dyDescent="0.2">
      <c r="A26" s="135"/>
      <c r="B26" s="133"/>
      <c r="C26" s="133"/>
      <c r="D26" s="133"/>
      <c r="E26" s="133"/>
      <c r="F26" s="133"/>
      <c r="G26" s="133"/>
      <c r="H26" s="133"/>
      <c r="I26" s="133"/>
      <c r="J26" s="133"/>
      <c r="K26" s="133"/>
      <c r="L26" s="133"/>
      <c r="M26" s="133"/>
      <c r="N26" s="133"/>
      <c r="O26" s="133"/>
      <c r="P26" s="133"/>
      <c r="Q26" s="133"/>
      <c r="R26" s="133"/>
      <c r="S26" s="133"/>
      <c r="T26" s="134"/>
    </row>
    <row r="27" spans="1:20" s="178" customFormat="1" ht="19.5" x14ac:dyDescent="0.2">
      <c r="A27" s="140" t="s">
        <v>406</v>
      </c>
      <c r="B27" s="141"/>
      <c r="C27" s="141"/>
      <c r="D27" s="141"/>
      <c r="E27" s="141"/>
      <c r="F27" s="141"/>
      <c r="G27" s="141"/>
      <c r="H27" s="141"/>
      <c r="I27" s="141"/>
      <c r="J27" s="141"/>
      <c r="K27" s="141"/>
      <c r="L27" s="141"/>
      <c r="M27" s="141"/>
      <c r="N27" s="141"/>
      <c r="O27" s="141"/>
      <c r="P27" s="141"/>
      <c r="Q27" s="141"/>
      <c r="R27" s="141"/>
      <c r="S27" s="141"/>
      <c r="T27" s="177"/>
    </row>
    <row r="28" spans="1:20" ht="6" customHeight="1" x14ac:dyDescent="0.2">
      <c r="A28" s="135"/>
      <c r="B28" s="133"/>
      <c r="C28" s="133"/>
      <c r="D28" s="133"/>
      <c r="E28" s="133"/>
      <c r="F28" s="133"/>
      <c r="G28" s="133"/>
      <c r="H28" s="133"/>
      <c r="I28" s="133"/>
      <c r="J28" s="133"/>
      <c r="K28" s="133"/>
      <c r="L28" s="1066" t="s">
        <v>407</v>
      </c>
      <c r="M28" s="1066"/>
      <c r="N28" s="1065" t="s">
        <v>408</v>
      </c>
      <c r="O28" s="1065"/>
      <c r="P28" s="1065"/>
      <c r="Q28" s="133"/>
      <c r="R28" s="133"/>
      <c r="S28" s="133"/>
      <c r="T28" s="134"/>
    </row>
    <row r="29" spans="1:20" ht="6" customHeight="1" x14ac:dyDescent="0.2">
      <c r="A29" s="135"/>
      <c r="B29" s="133"/>
      <c r="C29" s="133"/>
      <c r="D29" s="133"/>
      <c r="E29" s="133"/>
      <c r="F29" s="133"/>
      <c r="G29" s="133"/>
      <c r="H29" s="133"/>
      <c r="I29" s="133"/>
      <c r="J29" s="133"/>
      <c r="K29" s="133"/>
      <c r="L29" s="1066"/>
      <c r="M29" s="1066"/>
      <c r="N29" s="1065"/>
      <c r="O29" s="1065"/>
      <c r="P29" s="1065"/>
      <c r="Q29" s="133"/>
      <c r="R29" s="133"/>
      <c r="S29" s="133"/>
      <c r="T29" s="134"/>
    </row>
    <row r="30" spans="1:20" ht="24" customHeight="1" x14ac:dyDescent="0.2">
      <c r="A30" s="135" t="s">
        <v>68</v>
      </c>
      <c r="B30" s="133" t="s">
        <v>409</v>
      </c>
      <c r="C30" s="133"/>
      <c r="D30" s="133"/>
      <c r="F30" s="233"/>
      <c r="G30" s="133" t="s">
        <v>31</v>
      </c>
      <c r="H30" s="137" t="str">
        <f>IF(ISBLANK(F30),"",F30/12)</f>
        <v/>
      </c>
      <c r="I30" s="133" t="s">
        <v>29</v>
      </c>
      <c r="K30" s="133"/>
      <c r="L30" s="1066"/>
      <c r="M30" s="1066"/>
      <c r="N30" s="1065"/>
      <c r="O30" s="1065"/>
      <c r="P30" s="1065"/>
      <c r="Q30" s="133"/>
      <c r="R30" s="133"/>
      <c r="S30" s="133"/>
      <c r="T30" s="134"/>
    </row>
    <row r="31" spans="1:20" ht="6" customHeight="1" x14ac:dyDescent="0.2">
      <c r="A31" s="135"/>
      <c r="B31" s="133"/>
      <c r="C31" s="133"/>
      <c r="D31" s="133"/>
      <c r="E31" s="133"/>
      <c r="F31" s="133"/>
      <c r="G31" s="133"/>
      <c r="H31" s="133"/>
      <c r="I31" s="133"/>
      <c r="J31" s="133"/>
      <c r="K31" s="133"/>
      <c r="L31" s="1066"/>
      <c r="M31" s="1066"/>
      <c r="N31" s="1065"/>
      <c r="O31" s="1065"/>
      <c r="P31" s="1065"/>
      <c r="Q31" s="133"/>
      <c r="R31" s="133"/>
      <c r="S31" s="133"/>
      <c r="T31" s="134"/>
    </row>
    <row r="32" spans="1:20" ht="24" customHeight="1" x14ac:dyDescent="0.2">
      <c r="A32" s="135" t="s">
        <v>257</v>
      </c>
      <c r="B32" s="133" t="s">
        <v>410</v>
      </c>
      <c r="C32" s="133"/>
      <c r="D32" s="133"/>
      <c r="E32" s="133"/>
      <c r="H32" s="233"/>
      <c r="I32" s="133" t="s">
        <v>405</v>
      </c>
      <c r="J32" s="133"/>
      <c r="K32" s="133"/>
      <c r="L32" s="1059" t="s">
        <v>411</v>
      </c>
      <c r="M32" s="1059"/>
      <c r="N32" s="1059">
        <v>120</v>
      </c>
      <c r="O32" s="1059"/>
      <c r="P32" s="1059"/>
      <c r="Q32" s="133"/>
      <c r="R32" s="133"/>
      <c r="S32" s="133"/>
      <c r="T32" s="134"/>
    </row>
    <row r="33" spans="1:20" ht="6" customHeight="1" x14ac:dyDescent="0.2">
      <c r="A33" s="135"/>
      <c r="B33" s="133"/>
      <c r="C33" s="133"/>
      <c r="D33" s="133"/>
      <c r="E33" s="133"/>
      <c r="F33" s="133"/>
      <c r="G33" s="133"/>
      <c r="H33" s="133"/>
      <c r="I33" s="133"/>
      <c r="J33" s="133"/>
      <c r="K33" s="133"/>
      <c r="L33" s="1072"/>
      <c r="M33" s="1072"/>
      <c r="N33" s="1059"/>
      <c r="O33" s="1059"/>
      <c r="P33" s="1059"/>
      <c r="Q33" s="133"/>
      <c r="R33" s="133"/>
      <c r="S33" s="133"/>
      <c r="T33" s="134"/>
    </row>
    <row r="34" spans="1:20" ht="15" customHeight="1" x14ac:dyDescent="0.2">
      <c r="A34" s="135" t="s">
        <v>70</v>
      </c>
      <c r="B34" s="133" t="s">
        <v>412</v>
      </c>
      <c r="C34" s="133"/>
      <c r="D34" s="133"/>
      <c r="E34" s="133"/>
      <c r="F34" s="133"/>
      <c r="G34" s="133"/>
      <c r="H34" s="133"/>
      <c r="I34" s="133"/>
      <c r="J34" s="133"/>
      <c r="K34" s="133"/>
      <c r="L34" s="1058" t="s">
        <v>413</v>
      </c>
      <c r="M34" s="1058"/>
      <c r="N34" s="1058">
        <v>100</v>
      </c>
      <c r="O34" s="1058"/>
      <c r="P34" s="1058"/>
      <c r="Q34" s="133"/>
      <c r="R34" s="133"/>
      <c r="S34" s="133"/>
      <c r="T34" s="134"/>
    </row>
    <row r="35" spans="1:20" ht="6" customHeight="1" x14ac:dyDescent="0.2">
      <c r="A35" s="135"/>
      <c r="B35" s="133"/>
      <c r="C35" s="133"/>
      <c r="D35" s="133"/>
      <c r="E35" s="133"/>
      <c r="F35" s="133"/>
      <c r="G35" s="133"/>
      <c r="H35" s="133"/>
      <c r="I35" s="133"/>
      <c r="J35" s="133"/>
      <c r="K35" s="133"/>
      <c r="L35" s="1058"/>
      <c r="M35" s="1058"/>
      <c r="N35" s="1058"/>
      <c r="O35" s="1058"/>
      <c r="P35" s="1058"/>
      <c r="Q35" s="133"/>
      <c r="R35" s="133"/>
      <c r="S35" s="133"/>
      <c r="T35" s="134"/>
    </row>
    <row r="36" spans="1:20" ht="24" customHeight="1" x14ac:dyDescent="0.2">
      <c r="A36" s="135"/>
      <c r="B36" s="137" t="str">
        <f>H30</f>
        <v/>
      </c>
      <c r="C36" s="132" t="s">
        <v>55</v>
      </c>
      <c r="D36" s="1047" t="str">
        <f>IF(ISBLANK(F30),"",MAX(H17,Q17))</f>
        <v/>
      </c>
      <c r="E36" s="1048"/>
      <c r="F36" s="142" t="s">
        <v>414</v>
      </c>
      <c r="G36" s="1047" t="str">
        <f>IF(ISBLANK(F30),"",B36*D36)</f>
        <v/>
      </c>
      <c r="H36" s="1048"/>
      <c r="I36" s="133" t="s">
        <v>402</v>
      </c>
      <c r="J36" s="133"/>
      <c r="K36" s="133"/>
      <c r="L36" s="1059" t="s">
        <v>278</v>
      </c>
      <c r="M36" s="1059"/>
      <c r="N36" s="1059">
        <v>90</v>
      </c>
      <c r="O36" s="1059"/>
      <c r="P36" s="1059"/>
      <c r="Q36" s="133"/>
      <c r="R36" s="133"/>
      <c r="S36" s="133"/>
      <c r="T36" s="134"/>
    </row>
    <row r="37" spans="1:20" ht="6" customHeight="1" x14ac:dyDescent="0.2">
      <c r="A37" s="135"/>
      <c r="B37" s="133"/>
      <c r="C37" s="133"/>
      <c r="D37" s="133"/>
      <c r="E37" s="133"/>
      <c r="F37" s="133"/>
      <c r="G37" s="133"/>
      <c r="H37" s="133"/>
      <c r="I37" s="133"/>
      <c r="J37" s="133"/>
      <c r="K37" s="133"/>
      <c r="L37" s="1059"/>
      <c r="M37" s="1059"/>
      <c r="N37" s="1059"/>
      <c r="O37" s="1059"/>
      <c r="P37" s="1059"/>
      <c r="Q37" s="133"/>
      <c r="R37" s="133"/>
      <c r="S37" s="133"/>
      <c r="T37" s="134"/>
    </row>
    <row r="38" spans="1:20" ht="18.75" customHeight="1" x14ac:dyDescent="0.2">
      <c r="A38" s="143" t="s">
        <v>246</v>
      </c>
      <c r="B38" s="1069" t="s">
        <v>563</v>
      </c>
      <c r="C38" s="1052"/>
      <c r="D38" s="1052"/>
      <c r="E38" s="1052"/>
      <c r="F38" s="1052"/>
      <c r="G38" s="1052"/>
      <c r="H38" s="1052"/>
      <c r="I38" s="1052"/>
      <c r="J38" s="1052"/>
      <c r="K38" s="1052"/>
      <c r="L38" s="1052"/>
      <c r="M38" s="1052"/>
      <c r="N38" s="1052"/>
      <c r="O38" s="1052"/>
      <c r="P38" s="1052"/>
      <c r="Q38" s="1052"/>
      <c r="R38" s="1052"/>
      <c r="S38" s="1052"/>
      <c r="T38" s="1053"/>
    </row>
    <row r="39" spans="1:20" ht="6" customHeight="1" x14ac:dyDescent="0.2">
      <c r="A39" s="135"/>
      <c r="B39" s="133"/>
      <c r="C39" s="133"/>
      <c r="D39" s="133"/>
      <c r="E39" s="133"/>
      <c r="F39" s="133"/>
      <c r="G39" s="133"/>
      <c r="H39" s="133"/>
      <c r="I39" s="133"/>
      <c r="J39" s="133"/>
      <c r="K39" s="133"/>
      <c r="L39" s="133"/>
      <c r="M39" s="133"/>
      <c r="N39" s="133"/>
      <c r="O39" s="133"/>
      <c r="P39" s="133"/>
      <c r="Q39" s="133"/>
      <c r="R39" s="133"/>
      <c r="S39" s="133"/>
      <c r="T39" s="134"/>
    </row>
    <row r="40" spans="1:20" ht="24" customHeight="1" x14ac:dyDescent="0.2">
      <c r="A40" s="135"/>
      <c r="B40" s="137" t="str">
        <f>G36</f>
        <v/>
      </c>
      <c r="C40" s="214" t="s">
        <v>669</v>
      </c>
      <c r="D40" s="138" t="str">
        <f>IF(ISBLANK(F30),"",H32)</f>
        <v/>
      </c>
      <c r="E40" s="179" t="s">
        <v>520</v>
      </c>
      <c r="F40" s="1045" t="str">
        <f>IF(ISBLANK(F30),"",B40*D40)</f>
        <v/>
      </c>
      <c r="G40" s="1046"/>
      <c r="H40" s="133" t="s">
        <v>415</v>
      </c>
      <c r="I40" s="180" t="s">
        <v>564</v>
      </c>
      <c r="O40" s="133"/>
      <c r="P40" s="133"/>
      <c r="Q40" s="133"/>
      <c r="R40" s="133"/>
      <c r="S40" s="133"/>
      <c r="T40" s="134"/>
    </row>
    <row r="41" spans="1:20" ht="6" customHeight="1" x14ac:dyDescent="0.2">
      <c r="A41" s="135"/>
      <c r="B41" s="139"/>
      <c r="C41" s="214"/>
      <c r="D41" s="142"/>
      <c r="E41" s="301"/>
      <c r="F41" s="299"/>
      <c r="G41" s="299"/>
      <c r="H41" s="133"/>
      <c r="I41" s="180"/>
      <c r="O41" s="133"/>
      <c r="P41" s="133"/>
      <c r="Q41" s="133"/>
      <c r="R41" s="133"/>
      <c r="S41" s="133"/>
      <c r="T41" s="134"/>
    </row>
    <row r="42" spans="1:20" ht="6" customHeight="1" x14ac:dyDescent="0.2">
      <c r="A42" s="135"/>
      <c r="B42" s="133"/>
      <c r="C42" s="133"/>
      <c r="D42" s="133"/>
      <c r="E42" s="133"/>
      <c r="F42" s="133"/>
      <c r="G42" s="133"/>
      <c r="H42" s="133"/>
      <c r="I42" s="133"/>
      <c r="J42" s="133"/>
      <c r="K42" s="133"/>
      <c r="L42" s="133"/>
      <c r="M42" s="133"/>
      <c r="N42" s="133"/>
      <c r="O42" s="133"/>
      <c r="P42" s="133"/>
      <c r="Q42" s="133"/>
      <c r="R42" s="133"/>
      <c r="S42" s="133"/>
      <c r="T42" s="134"/>
    </row>
    <row r="43" spans="1:20" s="178" customFormat="1" ht="19.5" x14ac:dyDescent="0.2">
      <c r="A43" s="140" t="s">
        <v>416</v>
      </c>
      <c r="B43" s="141"/>
      <c r="C43" s="141"/>
      <c r="D43" s="141"/>
      <c r="E43" s="141"/>
      <c r="F43" s="141"/>
      <c r="G43" s="141"/>
      <c r="H43" s="141"/>
      <c r="I43" s="141"/>
      <c r="J43" s="141"/>
      <c r="K43" s="141"/>
      <c r="L43" s="141"/>
      <c r="M43" s="141"/>
      <c r="N43" s="141"/>
      <c r="O43" s="141"/>
      <c r="P43" s="141"/>
      <c r="Q43" s="141"/>
      <c r="R43" s="141"/>
      <c r="S43" s="141"/>
      <c r="T43" s="177"/>
    </row>
    <row r="44" spans="1:20" ht="6" customHeight="1" x14ac:dyDescent="0.2">
      <c r="A44" s="135"/>
      <c r="B44" s="133"/>
      <c r="C44" s="133"/>
      <c r="D44" s="133"/>
      <c r="E44" s="133"/>
      <c r="F44" s="133"/>
      <c r="G44" s="133"/>
      <c r="H44" s="133"/>
      <c r="I44" s="133"/>
      <c r="J44" s="133"/>
      <c r="K44" s="133"/>
      <c r="L44" s="133"/>
      <c r="M44" s="133"/>
      <c r="N44" s="133"/>
      <c r="O44" s="133"/>
      <c r="P44" s="133"/>
      <c r="Q44" s="133"/>
      <c r="R44" s="133"/>
      <c r="S44" s="133"/>
      <c r="T44" s="134"/>
    </row>
    <row r="45" spans="1:20" ht="20.25" customHeight="1" x14ac:dyDescent="0.2">
      <c r="A45" s="131"/>
      <c r="B45" s="214" t="s">
        <v>562</v>
      </c>
      <c r="C45" s="133"/>
      <c r="D45" s="133"/>
      <c r="E45" s="133"/>
      <c r="F45" s="133"/>
      <c r="G45" s="133"/>
      <c r="H45" s="133"/>
      <c r="I45" s="133"/>
      <c r="J45" s="133"/>
      <c r="K45" s="133"/>
      <c r="L45" s="133"/>
      <c r="M45" s="133"/>
      <c r="N45" s="133"/>
      <c r="O45" s="133"/>
      <c r="P45" s="133"/>
      <c r="Q45" s="133"/>
      <c r="R45" s="133"/>
      <c r="S45" s="133"/>
      <c r="T45" s="134"/>
    </row>
    <row r="46" spans="1:20" ht="6" customHeight="1" x14ac:dyDescent="0.2">
      <c r="A46" s="135"/>
      <c r="B46" s="133"/>
      <c r="C46" s="133"/>
      <c r="D46" s="133"/>
      <c r="E46" s="133"/>
      <c r="F46" s="133"/>
      <c r="G46" s="133"/>
      <c r="H46" s="133"/>
      <c r="I46" s="133"/>
      <c r="J46" s="133"/>
      <c r="K46" s="133"/>
      <c r="L46" s="133"/>
      <c r="M46" s="133"/>
      <c r="N46" s="133"/>
      <c r="O46" s="133"/>
      <c r="P46" s="133"/>
      <c r="Q46" s="133"/>
      <c r="R46" s="133"/>
      <c r="S46" s="133"/>
      <c r="T46" s="134"/>
    </row>
    <row r="47" spans="1:20" ht="24" customHeight="1" x14ac:dyDescent="0.2">
      <c r="A47" s="131"/>
      <c r="B47" s="1050" t="str">
        <f>IF(ISBLANK(F30),"",MAX(H21,R21))</f>
        <v/>
      </c>
      <c r="C47" s="1049"/>
      <c r="D47" s="1070" t="s">
        <v>417</v>
      </c>
      <c r="E47" s="1060"/>
      <c r="F47" s="1060"/>
      <c r="G47" s="1071"/>
      <c r="H47" s="1045" t="str">
        <f>IF(ISBLANK(I8),"",B47*62.4*1.2)</f>
        <v/>
      </c>
      <c r="I47" s="1046"/>
      <c r="J47" s="133" t="s">
        <v>415</v>
      </c>
      <c r="K47" s="133"/>
      <c r="L47" s="181"/>
      <c r="M47" s="150"/>
      <c r="N47" s="133"/>
      <c r="O47" s="142"/>
      <c r="P47" s="1060"/>
      <c r="Q47" s="1060"/>
      <c r="R47" s="133"/>
      <c r="S47" s="1056"/>
      <c r="T47" s="1057"/>
    </row>
    <row r="48" spans="1:20" ht="6" customHeight="1" x14ac:dyDescent="0.2">
      <c r="A48" s="135"/>
      <c r="B48" s="133"/>
      <c r="C48" s="133"/>
      <c r="D48" s="133"/>
      <c r="E48" s="133"/>
      <c r="F48" s="133"/>
      <c r="G48" s="133"/>
      <c r="H48" s="133"/>
      <c r="I48" s="133"/>
      <c r="J48" s="133"/>
      <c r="K48" s="133"/>
      <c r="L48" s="133"/>
      <c r="M48" s="133"/>
      <c r="N48" s="133"/>
      <c r="O48" s="133"/>
      <c r="P48" s="133"/>
      <c r="Q48" s="133"/>
      <c r="R48" s="133"/>
      <c r="S48" s="133"/>
      <c r="T48" s="134"/>
    </row>
    <row r="49" spans="1:20" s="178" customFormat="1" ht="18" x14ac:dyDescent="0.2">
      <c r="A49" s="140" t="s">
        <v>418</v>
      </c>
      <c r="B49" s="141"/>
      <c r="C49" s="141"/>
      <c r="D49" s="141"/>
      <c r="E49" s="141"/>
      <c r="F49" s="141"/>
      <c r="G49" s="141"/>
      <c r="H49" s="141"/>
      <c r="I49" s="141"/>
      <c r="J49" s="141"/>
      <c r="K49" s="141"/>
      <c r="L49" s="141"/>
      <c r="M49" s="141"/>
      <c r="N49" s="141"/>
      <c r="O49" s="141"/>
      <c r="P49" s="141"/>
      <c r="Q49" s="141"/>
      <c r="R49" s="141"/>
      <c r="S49" s="141"/>
      <c r="T49" s="177"/>
    </row>
    <row r="50" spans="1:20" ht="6" customHeight="1" x14ac:dyDescent="0.2">
      <c r="A50" s="135"/>
      <c r="B50" s="133"/>
      <c r="C50" s="133"/>
      <c r="D50" s="133"/>
      <c r="E50" s="133"/>
      <c r="F50" s="133"/>
      <c r="G50" s="133"/>
      <c r="H50" s="133"/>
      <c r="I50" s="133"/>
      <c r="J50" s="133"/>
      <c r="K50" s="133"/>
      <c r="L50" s="133"/>
      <c r="M50" s="133"/>
      <c r="N50" s="133"/>
      <c r="O50" s="133"/>
      <c r="P50" s="133"/>
      <c r="Q50" s="133"/>
      <c r="R50" s="133"/>
      <c r="S50" s="133"/>
      <c r="T50" s="134"/>
    </row>
    <row r="51" spans="1:20" ht="19.5" customHeight="1" x14ac:dyDescent="0.2">
      <c r="A51" s="143" t="s">
        <v>68</v>
      </c>
      <c r="B51" s="301" t="s">
        <v>419</v>
      </c>
      <c r="C51" s="133"/>
      <c r="D51" s="133"/>
      <c r="E51" s="133"/>
      <c r="F51" s="133"/>
      <c r="G51" s="133"/>
      <c r="H51" s="133"/>
      <c r="I51" s="133"/>
      <c r="J51" s="133"/>
      <c r="K51" s="133"/>
      <c r="L51" s="133"/>
      <c r="M51" s="133"/>
      <c r="N51" s="133"/>
      <c r="O51" s="133"/>
      <c r="P51" s="133"/>
      <c r="Q51" s="133"/>
      <c r="R51" s="133"/>
      <c r="S51" s="133"/>
      <c r="T51" s="134"/>
    </row>
    <row r="52" spans="1:20" ht="6" customHeight="1" x14ac:dyDescent="0.2">
      <c r="A52" s="135"/>
      <c r="B52" s="133"/>
      <c r="C52" s="133"/>
      <c r="D52" s="133"/>
      <c r="E52" s="133"/>
      <c r="F52" s="133"/>
      <c r="G52" s="133"/>
      <c r="H52" s="133"/>
      <c r="I52" s="133"/>
      <c r="J52" s="133"/>
      <c r="K52" s="133"/>
      <c r="L52" s="133"/>
      <c r="M52" s="133"/>
      <c r="N52" s="133"/>
      <c r="O52" s="133"/>
      <c r="P52" s="133"/>
      <c r="Q52" s="133"/>
      <c r="R52" s="133"/>
      <c r="S52" s="133"/>
      <c r="T52" s="134"/>
    </row>
    <row r="53" spans="1:20" ht="24" customHeight="1" x14ac:dyDescent="0.2">
      <c r="A53" s="135"/>
      <c r="B53" s="1050" t="str">
        <f>IF(ISBLANK(I8),"",H25)</f>
        <v/>
      </c>
      <c r="C53" s="1067"/>
      <c r="D53" s="144" t="s">
        <v>420</v>
      </c>
      <c r="E53" s="1050" t="str">
        <f>F40</f>
        <v/>
      </c>
      <c r="F53" s="1067"/>
      <c r="G53" s="144" t="s">
        <v>421</v>
      </c>
      <c r="H53" s="1045" t="str">
        <f>IF(ISBLANK(I8),"",B53+E53)</f>
        <v/>
      </c>
      <c r="I53" s="1068"/>
      <c r="J53" s="1061" t="s">
        <v>415</v>
      </c>
      <c r="K53" s="1061"/>
      <c r="L53" s="133"/>
      <c r="M53" s="133"/>
      <c r="N53" s="133"/>
      <c r="O53" s="133"/>
      <c r="P53" s="133"/>
      <c r="Q53" s="133"/>
      <c r="R53" s="133"/>
      <c r="S53" s="133"/>
      <c r="T53" s="134"/>
    </row>
    <row r="54" spans="1:20" ht="6" customHeight="1" x14ac:dyDescent="0.2">
      <c r="A54" s="135"/>
      <c r="B54" s="133"/>
      <c r="C54" s="133"/>
      <c r="D54" s="133"/>
      <c r="E54" s="133"/>
      <c r="F54" s="133"/>
      <c r="G54" s="133"/>
      <c r="H54" s="133"/>
      <c r="I54" s="133"/>
      <c r="J54" s="133"/>
      <c r="K54" s="133"/>
      <c r="L54" s="133"/>
      <c r="M54" s="133"/>
      <c r="N54" s="133"/>
      <c r="O54" s="133"/>
      <c r="P54" s="133"/>
      <c r="Q54" s="133"/>
      <c r="R54" s="133"/>
      <c r="S54" s="133"/>
      <c r="T54" s="134"/>
    </row>
    <row r="55" spans="1:20" ht="15" customHeight="1" x14ac:dyDescent="0.2">
      <c r="A55" s="300" t="s">
        <v>257</v>
      </c>
      <c r="B55" s="133" t="s">
        <v>422</v>
      </c>
      <c r="C55" s="133"/>
      <c r="D55" s="133"/>
      <c r="E55" s="133"/>
      <c r="F55" s="133"/>
      <c r="G55" s="133"/>
      <c r="H55" s="133"/>
      <c r="I55" s="133"/>
      <c r="J55" s="133"/>
      <c r="K55" s="133"/>
      <c r="L55" s="133"/>
      <c r="M55" s="133"/>
      <c r="N55" s="133"/>
      <c r="O55" s="133"/>
      <c r="P55" s="133"/>
      <c r="Q55" s="133"/>
      <c r="R55" s="133"/>
      <c r="S55" s="133"/>
      <c r="T55" s="134"/>
    </row>
    <row r="56" spans="1:20" ht="6" customHeight="1" x14ac:dyDescent="0.2">
      <c r="A56" s="135"/>
      <c r="B56" s="133"/>
      <c r="C56" s="133"/>
      <c r="D56" s="133"/>
      <c r="E56" s="133"/>
      <c r="F56" s="133"/>
      <c r="G56" s="133"/>
      <c r="H56" s="133"/>
      <c r="I56" s="133"/>
      <c r="J56" s="133"/>
      <c r="K56" s="133"/>
      <c r="L56" s="133"/>
      <c r="M56" s="133"/>
      <c r="N56" s="133"/>
      <c r="O56" s="133"/>
      <c r="P56" s="133"/>
      <c r="Q56" s="133"/>
      <c r="R56" s="133"/>
      <c r="S56" s="133"/>
      <c r="T56" s="134"/>
    </row>
    <row r="57" spans="1:20" ht="24" customHeight="1" x14ac:dyDescent="0.2">
      <c r="A57" s="135"/>
      <c r="B57" s="1050" t="str">
        <f>H53</f>
        <v/>
      </c>
      <c r="C57" s="1049"/>
      <c r="D57" s="132" t="s">
        <v>423</v>
      </c>
      <c r="E57" s="1050" t="str">
        <f>H47</f>
        <v/>
      </c>
      <c r="F57" s="1049"/>
      <c r="G57" s="132" t="s">
        <v>421</v>
      </c>
      <c r="H57" s="1045" t="str">
        <f>IF(ISBLANK(I8),"",B57-E57)</f>
        <v/>
      </c>
      <c r="I57" s="1046"/>
      <c r="J57" s="133" t="s">
        <v>415</v>
      </c>
      <c r="K57" s="133"/>
      <c r="L57" s="133"/>
      <c r="M57" s="133"/>
      <c r="N57" s="133"/>
      <c r="O57" s="133"/>
      <c r="P57" s="133"/>
      <c r="Q57" s="133"/>
      <c r="R57" s="133"/>
      <c r="S57" s="133"/>
      <c r="T57" s="134"/>
    </row>
    <row r="58" spans="1:20" ht="6" customHeight="1" x14ac:dyDescent="0.2">
      <c r="A58" s="135"/>
      <c r="B58" s="133"/>
      <c r="C58" s="133"/>
      <c r="D58" s="133"/>
      <c r="E58" s="133"/>
      <c r="F58" s="133"/>
      <c r="G58" s="133"/>
      <c r="H58" s="133"/>
      <c r="I58" s="133"/>
      <c r="J58" s="133"/>
      <c r="K58" s="133"/>
      <c r="L58" s="133"/>
      <c r="M58" s="133"/>
      <c r="N58" s="133"/>
      <c r="O58" s="133"/>
      <c r="P58" s="133"/>
      <c r="Q58" s="133"/>
      <c r="R58" s="133"/>
      <c r="S58" s="133"/>
      <c r="T58" s="134"/>
    </row>
    <row r="59" spans="1:20" ht="15" customHeight="1" x14ac:dyDescent="0.2">
      <c r="A59" s="135"/>
      <c r="B59" s="1052" t="s">
        <v>424</v>
      </c>
      <c r="C59" s="1052"/>
      <c r="D59" s="1052"/>
      <c r="E59" s="1052"/>
      <c r="F59" s="1052"/>
      <c r="G59" s="1052"/>
      <c r="H59" s="1052"/>
      <c r="I59" s="1052"/>
      <c r="J59" s="1052"/>
      <c r="K59" s="1052"/>
      <c r="L59" s="1052"/>
      <c r="M59" s="1052"/>
      <c r="N59" s="1052"/>
      <c r="O59" s="1052"/>
      <c r="P59" s="1052"/>
      <c r="Q59" s="1052"/>
      <c r="R59" s="1052"/>
      <c r="S59" s="1052"/>
      <c r="T59" s="1053"/>
    </row>
    <row r="60" spans="1:20" ht="84" customHeight="1" x14ac:dyDescent="0.2">
      <c r="A60" s="135"/>
      <c r="B60" s="1062" t="s">
        <v>425</v>
      </c>
      <c r="C60" s="1063"/>
      <c r="D60" s="1063"/>
      <c r="E60" s="1063"/>
      <c r="F60" s="1063"/>
      <c r="G60" s="1063"/>
      <c r="H60" s="1063"/>
      <c r="I60" s="1063"/>
      <c r="J60" s="1063"/>
      <c r="K60" s="1063"/>
      <c r="L60" s="1063"/>
      <c r="M60" s="1063"/>
      <c r="N60" s="1063"/>
      <c r="O60" s="1063"/>
      <c r="P60" s="1063"/>
      <c r="Q60" s="1063"/>
      <c r="R60" s="1063"/>
      <c r="S60" s="1064"/>
      <c r="T60" s="161"/>
    </row>
    <row r="61" spans="1:20" ht="18.75" thickBot="1" x14ac:dyDescent="0.25">
      <c r="A61" s="182"/>
      <c r="B61" s="183"/>
      <c r="C61" s="183"/>
      <c r="D61" s="183"/>
      <c r="E61" s="183"/>
      <c r="F61" s="183"/>
      <c r="G61" s="183"/>
      <c r="H61" s="183"/>
      <c r="I61" s="183"/>
      <c r="J61" s="183"/>
      <c r="K61" s="183"/>
      <c r="L61" s="183"/>
      <c r="M61" s="183"/>
      <c r="N61" s="183"/>
      <c r="O61" s="183"/>
      <c r="P61" s="183"/>
      <c r="Q61" s="183"/>
      <c r="R61" s="183"/>
      <c r="S61" s="183"/>
      <c r="T61" s="184"/>
    </row>
    <row r="62" spans="1:20" ht="18" x14ac:dyDescent="0.2">
      <c r="A62" s="133"/>
      <c r="B62" s="133"/>
      <c r="C62" s="133"/>
      <c r="D62" s="133"/>
      <c r="E62" s="133"/>
      <c r="F62" s="133"/>
      <c r="G62" s="133"/>
      <c r="H62" s="133"/>
      <c r="I62" s="133"/>
      <c r="J62" s="133"/>
      <c r="K62" s="133"/>
      <c r="L62" s="133"/>
      <c r="M62" s="133"/>
      <c r="N62" s="133"/>
      <c r="O62" s="133"/>
      <c r="P62" s="133"/>
      <c r="Q62" s="133"/>
      <c r="R62" s="133"/>
      <c r="S62" s="133"/>
      <c r="T62" s="133"/>
    </row>
  </sheetData>
  <sheetProtection algorithmName="SHA-512" hashValue="harYd2TGrbV63x7WsWkDCShrY4K3VM3vyjf7D0QGgXYd7E5mtmxxe2I2vm8vPI+RTDclJ/hpZDMX9CXAv03mdQ==" saltValue="s++I3AmeXRNzuNOnjgdW2g==" spinCount="100000" sheet="1" objects="1" scenarios="1"/>
  <customSheetViews>
    <customSheetView guid="{D1431318-1DB8-4C45-813B-5A8065DFC797}" scale="90" showPageBreaks="1" fitToPage="1" printArea="1" view="pageBreakPreview">
      <selection activeCell="L46" sqref="L46"/>
      <pageMargins left="0.25" right="0.2" top="0.3" bottom="0.75" header="0.3" footer="0.3"/>
      <printOptions horizontalCentered="1"/>
      <pageSetup scale="69" orientation="portrait" blackAndWhite="1" r:id="rId1"/>
    </customSheetView>
  </customSheetViews>
  <mergeCells count="52">
    <mergeCell ref="A12:T12"/>
    <mergeCell ref="A13:J13"/>
    <mergeCell ref="K13:T13"/>
    <mergeCell ref="B17:C17"/>
    <mergeCell ref="E17:F17"/>
    <mergeCell ref="H17:I17"/>
    <mergeCell ref="L17:M17"/>
    <mergeCell ref="E1:O1"/>
    <mergeCell ref="E4:J4"/>
    <mergeCell ref="N4:S4"/>
    <mergeCell ref="K8:M8"/>
    <mergeCell ref="K10:M10"/>
    <mergeCell ref="H2:I2"/>
    <mergeCell ref="J2:K2"/>
    <mergeCell ref="S2:T2"/>
    <mergeCell ref="N6:R6"/>
    <mergeCell ref="B60:S60"/>
    <mergeCell ref="N28:P31"/>
    <mergeCell ref="L28:M31"/>
    <mergeCell ref="N36:P37"/>
    <mergeCell ref="N34:P35"/>
    <mergeCell ref="N32:P33"/>
    <mergeCell ref="B53:C53"/>
    <mergeCell ref="E53:F53"/>
    <mergeCell ref="H53:I53"/>
    <mergeCell ref="B57:C57"/>
    <mergeCell ref="E57:F57"/>
    <mergeCell ref="H57:I57"/>
    <mergeCell ref="B38:T38"/>
    <mergeCell ref="D47:G47"/>
    <mergeCell ref="H47:I47"/>
    <mergeCell ref="L32:M33"/>
    <mergeCell ref="B59:T59"/>
    <mergeCell ref="H25:I25"/>
    <mergeCell ref="S47:T47"/>
    <mergeCell ref="L34:M35"/>
    <mergeCell ref="D36:E36"/>
    <mergeCell ref="G36:H36"/>
    <mergeCell ref="L36:M37"/>
    <mergeCell ref="P47:Q47"/>
    <mergeCell ref="J53:K53"/>
    <mergeCell ref="B47:C47"/>
    <mergeCell ref="A23:J23"/>
    <mergeCell ref="F40:G40"/>
    <mergeCell ref="N17:O17"/>
    <mergeCell ref="Q17:R17"/>
    <mergeCell ref="H21:I21"/>
    <mergeCell ref="L21:M21"/>
    <mergeCell ref="O21:P21"/>
    <mergeCell ref="R21:S21"/>
    <mergeCell ref="B21:C21"/>
    <mergeCell ref="E21:F21"/>
  </mergeCells>
  <printOptions horizontalCentered="1"/>
  <pageMargins left="0.25" right="0.2" top="0.3" bottom="0.75" header="0.3" footer="0.3"/>
  <pageSetup scale="71" orientation="portrait" blackAndWhite="1" r:id="rId2"/>
  <drawing r:id="rId3"/>
  <extLst>
    <ext xmlns:x14="http://schemas.microsoft.com/office/spreadsheetml/2009/9/main" uri="{CCE6A557-97BC-4b89-ADB6-D9C93CAAB3DF}">
      <x14:dataValidations xmlns:xm="http://schemas.microsoft.com/office/excel/2006/main" disablePrompts="1" count="1">
        <x14:dataValidation type="list" errorStyle="information" allowBlank="1" showInputMessage="1" showErrorMessage="1" prompt="Tank Useage" xr:uid="{00000000-0002-0000-0400-000000000000}">
          <x14:formula1>
            <xm:f>'Drop-Down Lists'!$F$78:$F$83</xm:f>
          </x14:formula1>
          <xm:sqref>N6:R6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A1480-7764-4B62-B0B6-AC95287FA3FD}">
  <sheetPr codeName="Sheet9">
    <tabColor theme="1" tint="0.499984740745262"/>
  </sheetPr>
  <dimension ref="A1:T14"/>
  <sheetViews>
    <sheetView workbookViewId="0">
      <selection activeCell="A3" sqref="A3:M3"/>
    </sheetView>
  </sheetViews>
  <sheetFormatPr defaultRowHeight="12.75" x14ac:dyDescent="0.2"/>
  <sheetData>
    <row r="1" spans="1:20" ht="20.25" x14ac:dyDescent="0.3">
      <c r="A1" s="614" t="s">
        <v>1157</v>
      </c>
      <c r="B1" s="614"/>
      <c r="C1" s="614"/>
      <c r="D1" s="614"/>
      <c r="E1" s="614"/>
      <c r="F1" s="614"/>
      <c r="G1" s="614"/>
      <c r="H1" s="614"/>
      <c r="I1" s="614"/>
      <c r="J1" s="614"/>
      <c r="K1" s="614"/>
      <c r="L1" s="614"/>
      <c r="M1" s="614"/>
      <c r="N1" s="614"/>
    </row>
    <row r="2" spans="1:20" ht="17.25" customHeight="1" x14ac:dyDescent="0.2">
      <c r="A2" s="615" t="s">
        <v>1158</v>
      </c>
      <c r="B2" s="615"/>
      <c r="C2" s="615"/>
      <c r="D2" s="615"/>
      <c r="E2" s="615"/>
      <c r="F2" s="615"/>
      <c r="G2" s="615"/>
      <c r="H2" s="615"/>
      <c r="I2" s="615"/>
      <c r="J2" s="615"/>
      <c r="K2" s="615"/>
      <c r="L2" s="615"/>
      <c r="M2" s="615"/>
      <c r="N2" s="615"/>
      <c r="O2" s="615"/>
      <c r="P2" s="535"/>
      <c r="Q2" s="536"/>
      <c r="R2" s="536"/>
      <c r="S2" s="536"/>
      <c r="T2" s="536"/>
    </row>
    <row r="3" spans="1:20" ht="15" x14ac:dyDescent="0.2">
      <c r="A3" s="613" t="s">
        <v>1154</v>
      </c>
      <c r="B3" s="613"/>
      <c r="C3" s="613"/>
      <c r="D3" s="613"/>
      <c r="E3" s="613"/>
      <c r="F3" s="613"/>
      <c r="G3" s="613"/>
      <c r="H3" s="613"/>
      <c r="I3" s="613"/>
      <c r="J3" s="613"/>
      <c r="K3" s="613"/>
      <c r="L3" s="613"/>
      <c r="M3" s="613"/>
      <c r="N3" s="535"/>
      <c r="O3" s="535"/>
      <c r="P3" s="535"/>
      <c r="Q3" s="536"/>
      <c r="R3" s="536"/>
      <c r="S3" s="536"/>
      <c r="T3" s="536"/>
    </row>
    <row r="4" spans="1:20" ht="15" x14ac:dyDescent="0.2">
      <c r="A4" s="613" t="s">
        <v>1155</v>
      </c>
      <c r="B4" s="613"/>
      <c r="C4" s="613"/>
      <c r="D4" s="613"/>
      <c r="E4" s="613"/>
      <c r="F4" s="613"/>
      <c r="G4" s="613"/>
      <c r="H4" s="613"/>
      <c r="I4" s="613"/>
      <c r="J4" s="613"/>
      <c r="K4" s="613"/>
      <c r="L4" s="535"/>
      <c r="M4" s="535"/>
      <c r="N4" s="535"/>
      <c r="O4" s="535"/>
      <c r="P4" s="535"/>
      <c r="Q4" s="536"/>
      <c r="R4" s="536"/>
      <c r="S4" s="536"/>
      <c r="T4" s="536"/>
    </row>
    <row r="5" spans="1:20" ht="15" x14ac:dyDescent="0.2">
      <c r="A5" s="613" t="s">
        <v>1159</v>
      </c>
      <c r="B5" s="613"/>
      <c r="C5" s="613"/>
      <c r="D5" s="613"/>
      <c r="E5" s="613"/>
      <c r="F5" s="613"/>
      <c r="G5" s="613"/>
      <c r="H5" s="613"/>
      <c r="I5" s="613"/>
      <c r="J5" s="613"/>
      <c r="K5" s="535"/>
      <c r="L5" s="535"/>
      <c r="M5" s="535"/>
      <c r="N5" s="535"/>
      <c r="O5" s="535"/>
      <c r="P5" s="535"/>
      <c r="Q5" s="536"/>
      <c r="R5" s="536"/>
      <c r="S5" s="536"/>
      <c r="T5" s="536"/>
    </row>
    <row r="6" spans="1:20" ht="15" x14ac:dyDescent="0.2">
      <c r="A6" s="613" t="s">
        <v>1156</v>
      </c>
      <c r="B6" s="613"/>
      <c r="C6" s="613"/>
      <c r="D6" s="613"/>
      <c r="E6" s="613"/>
      <c r="F6" s="613"/>
      <c r="G6" s="613"/>
      <c r="H6" s="613"/>
      <c r="I6" s="535"/>
      <c r="J6" s="535"/>
      <c r="K6" s="535"/>
      <c r="L6" s="535"/>
      <c r="M6" s="535"/>
      <c r="N6" s="535"/>
      <c r="O6" s="535"/>
      <c r="P6" s="535"/>
      <c r="Q6" s="536"/>
      <c r="R6" s="536"/>
      <c r="S6" s="536"/>
      <c r="T6" s="536"/>
    </row>
    <row r="7" spans="1:20" ht="15" x14ac:dyDescent="0.2">
      <c r="A7" s="613" t="s">
        <v>1160</v>
      </c>
      <c r="B7" s="613"/>
      <c r="C7" s="613"/>
      <c r="D7" s="613"/>
      <c r="E7" s="613"/>
      <c r="F7" s="613"/>
      <c r="G7" s="613"/>
      <c r="H7" s="613"/>
      <c r="I7" s="613"/>
      <c r="J7" s="613"/>
      <c r="K7" s="613"/>
      <c r="L7" s="613"/>
      <c r="M7" s="613"/>
      <c r="N7" s="613"/>
      <c r="O7" s="613"/>
      <c r="P7" s="613"/>
      <c r="Q7" s="613"/>
      <c r="R7" s="613"/>
      <c r="S7" s="613"/>
      <c r="T7" s="613"/>
    </row>
    <row r="8" spans="1:20" ht="15" x14ac:dyDescent="0.2">
      <c r="A8" s="613" t="s">
        <v>1161</v>
      </c>
      <c r="B8" s="613"/>
      <c r="C8" s="613"/>
      <c r="D8" s="613"/>
      <c r="E8" s="613"/>
      <c r="F8" s="613"/>
      <c r="G8" s="613"/>
      <c r="H8" s="613"/>
      <c r="I8" s="613"/>
      <c r="J8" s="613"/>
      <c r="K8" s="613"/>
      <c r="L8" s="613"/>
      <c r="M8" s="613"/>
      <c r="N8" s="613"/>
      <c r="O8" s="613"/>
      <c r="P8" s="535"/>
      <c r="Q8" s="536"/>
      <c r="R8" s="536"/>
      <c r="S8" s="536"/>
      <c r="T8" s="536"/>
    </row>
    <row r="9" spans="1:20" x14ac:dyDescent="0.2">
      <c r="A9" s="534"/>
      <c r="B9" s="534"/>
      <c r="C9" s="534"/>
      <c r="D9" s="534"/>
      <c r="E9" s="534"/>
      <c r="F9" s="534"/>
      <c r="G9" s="534"/>
      <c r="H9" s="534"/>
      <c r="I9" s="534"/>
      <c r="J9" s="534"/>
      <c r="K9" s="534"/>
      <c r="L9" s="534"/>
      <c r="M9" s="534"/>
      <c r="N9" s="534"/>
      <c r="O9" s="534"/>
      <c r="P9" s="534"/>
    </row>
    <row r="10" spans="1:20" x14ac:dyDescent="0.2">
      <c r="A10" s="534"/>
      <c r="B10" s="534"/>
      <c r="C10" s="534"/>
      <c r="D10" s="534"/>
      <c r="E10" s="534"/>
      <c r="F10" s="534"/>
      <c r="G10" s="534"/>
      <c r="H10" s="534"/>
      <c r="I10" s="534"/>
      <c r="J10" s="534"/>
      <c r="K10" s="534"/>
      <c r="L10" s="534"/>
      <c r="M10" s="534"/>
      <c r="N10" s="534"/>
      <c r="O10" s="534"/>
      <c r="P10" s="534"/>
    </row>
    <row r="11" spans="1:20" x14ac:dyDescent="0.2">
      <c r="A11" s="534"/>
      <c r="B11" s="534"/>
      <c r="C11" s="534"/>
      <c r="D11" s="534"/>
      <c r="E11" s="534"/>
      <c r="F11" s="534"/>
      <c r="G11" s="534"/>
      <c r="H11" s="534"/>
      <c r="I11" s="534"/>
      <c r="J11" s="534"/>
      <c r="K11" s="534"/>
      <c r="L11" s="534"/>
      <c r="M11" s="534"/>
      <c r="N11" s="534"/>
      <c r="O11" s="534"/>
      <c r="P11" s="534"/>
    </row>
    <row r="12" spans="1:20" x14ac:dyDescent="0.2">
      <c r="A12" s="534"/>
      <c r="B12" s="534"/>
      <c r="C12" s="534"/>
      <c r="D12" s="534"/>
      <c r="E12" s="534"/>
      <c r="F12" s="534"/>
      <c r="G12" s="534"/>
      <c r="H12" s="534"/>
      <c r="I12" s="534"/>
      <c r="J12" s="534"/>
      <c r="K12" s="534"/>
      <c r="L12" s="534"/>
      <c r="M12" s="534"/>
      <c r="N12" s="534"/>
      <c r="O12" s="534"/>
      <c r="P12" s="534"/>
    </row>
    <row r="13" spans="1:20" x14ac:dyDescent="0.2">
      <c r="A13" s="534"/>
      <c r="B13" s="534"/>
      <c r="C13" s="534"/>
      <c r="D13" s="534"/>
      <c r="E13" s="534"/>
      <c r="F13" s="534"/>
      <c r="G13" s="534"/>
      <c r="H13" s="534"/>
      <c r="I13" s="534"/>
      <c r="J13" s="534"/>
      <c r="K13" s="534"/>
      <c r="L13" s="534"/>
      <c r="M13" s="534"/>
      <c r="N13" s="534"/>
      <c r="O13" s="534"/>
      <c r="P13" s="534"/>
    </row>
    <row r="14" spans="1:20" x14ac:dyDescent="0.2">
      <c r="A14" s="534"/>
      <c r="B14" s="534"/>
      <c r="C14" s="534"/>
      <c r="D14" s="534"/>
      <c r="E14" s="534"/>
      <c r="F14" s="534"/>
      <c r="G14" s="534"/>
      <c r="H14" s="534"/>
      <c r="I14" s="534"/>
      <c r="J14" s="534"/>
      <c r="K14" s="534"/>
      <c r="L14" s="534"/>
      <c r="M14" s="534"/>
      <c r="N14" s="534"/>
      <c r="O14" s="534"/>
    </row>
  </sheetData>
  <mergeCells count="8">
    <mergeCell ref="A5:J5"/>
    <mergeCell ref="A6:H6"/>
    <mergeCell ref="A7:T7"/>
    <mergeCell ref="A1:N1"/>
    <mergeCell ref="A8:O8"/>
    <mergeCell ref="A2:O2"/>
    <mergeCell ref="A3:M3"/>
    <mergeCell ref="A4:K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26F96-36C3-44D1-98E5-80EF130F47C7}">
  <sheetPr codeName="Sheet1">
    <tabColor theme="5" tint="-0.249977111117893"/>
  </sheetPr>
  <dimension ref="A1:J88"/>
  <sheetViews>
    <sheetView showZeros="0" view="pageBreakPreview" topLeftCell="A16" zoomScaleNormal="100" zoomScaleSheetLayoutView="100" workbookViewId="0">
      <selection activeCell="L11" sqref="L11"/>
    </sheetView>
  </sheetViews>
  <sheetFormatPr defaultColWidth="9.140625" defaultRowHeight="12.75" x14ac:dyDescent="0.2"/>
  <cols>
    <col min="1" max="1" width="13" style="498" customWidth="1"/>
    <col min="2" max="2" width="13.42578125" style="488" customWidth="1"/>
    <col min="3" max="3" width="7.85546875" style="488" customWidth="1"/>
    <col min="4" max="4" width="14.7109375" style="488" customWidth="1"/>
    <col min="5" max="5" width="9.140625" style="488" customWidth="1"/>
    <col min="6" max="6" width="13.42578125" style="488" customWidth="1"/>
    <col min="7" max="7" width="9.140625" style="488" customWidth="1"/>
    <col min="8" max="8" width="12.7109375" style="488" customWidth="1"/>
    <col min="9" max="9" width="9.140625" style="488" customWidth="1"/>
    <col min="10" max="10" width="14.140625" style="488" customWidth="1"/>
    <col min="11" max="16384" width="9.140625" style="488"/>
  </cols>
  <sheetData>
    <row r="1" spans="1:10" s="489" customFormat="1" ht="64.5" customHeight="1" x14ac:dyDescent="0.15">
      <c r="A1" s="759" t="s">
        <v>1040</v>
      </c>
      <c r="B1" s="760"/>
      <c r="C1" s="758" t="s">
        <v>1084</v>
      </c>
      <c r="D1" s="706"/>
      <c r="E1" s="706"/>
      <c r="F1" s="706"/>
      <c r="G1" s="706"/>
      <c r="H1" s="707" t="s">
        <v>1085</v>
      </c>
      <c r="I1" s="708"/>
      <c r="J1" s="709"/>
    </row>
    <row r="2" spans="1:10" ht="13.5" thickBot="1" x14ac:dyDescent="0.25">
      <c r="A2" s="741" t="s">
        <v>1041</v>
      </c>
      <c r="B2" s="741"/>
      <c r="C2" s="741"/>
      <c r="D2" s="741"/>
      <c r="E2" s="741"/>
      <c r="F2" s="741"/>
      <c r="G2" s="741"/>
      <c r="H2" s="741"/>
      <c r="I2" s="741"/>
      <c r="J2" s="741"/>
    </row>
    <row r="3" spans="1:10" ht="16.5" customHeight="1" thickBot="1" x14ac:dyDescent="0.25">
      <c r="A3" s="664" t="s">
        <v>1074</v>
      </c>
      <c r="B3" s="665"/>
      <c r="C3" s="665"/>
      <c r="D3" s="665"/>
      <c r="E3" s="665"/>
      <c r="F3" s="665"/>
      <c r="G3" s="665"/>
      <c r="H3" s="665"/>
      <c r="I3" s="665"/>
      <c r="J3" s="666"/>
    </row>
    <row r="4" spans="1:10" ht="13.5" customHeight="1" thickBot="1" x14ac:dyDescent="0.25">
      <c r="A4" s="538" t="s">
        <v>1086</v>
      </c>
      <c r="B4" s="740">
        <f>'Design Summary'!Y4</f>
        <v>0</v>
      </c>
      <c r="C4" s="740"/>
      <c r="D4" s="740"/>
      <c r="E4" s="740"/>
      <c r="F4" s="740" t="s">
        <v>1087</v>
      </c>
      <c r="G4" s="740"/>
      <c r="H4" s="764"/>
      <c r="I4" s="764"/>
      <c r="J4" s="764"/>
    </row>
    <row r="5" spans="1:10" ht="20.25" customHeight="1" thickBot="1" x14ac:dyDescent="0.25">
      <c r="A5" s="765" t="s">
        <v>1134</v>
      </c>
      <c r="B5" s="766"/>
      <c r="C5" s="766"/>
      <c r="D5" s="766"/>
      <c r="E5" s="766"/>
      <c r="F5" s="766"/>
      <c r="G5" s="766"/>
      <c r="H5" s="766"/>
      <c r="I5" s="766"/>
      <c r="J5" s="767"/>
    </row>
    <row r="6" spans="1:10" x14ac:dyDescent="0.2">
      <c r="A6" s="515" t="s">
        <v>1042</v>
      </c>
      <c r="B6" s="755">
        <f>'Design Summary'!D4</f>
        <v>0</v>
      </c>
      <c r="C6" s="756"/>
      <c r="D6" s="756"/>
      <c r="E6" s="756"/>
      <c r="F6" s="757"/>
      <c r="G6" s="515" t="s">
        <v>1088</v>
      </c>
      <c r="H6" s="510">
        <f>'Design Summary'!O4</f>
        <v>0</v>
      </c>
      <c r="I6" s="510" t="s">
        <v>1038</v>
      </c>
      <c r="J6" s="510">
        <f>'Design Summary'!T4</f>
        <v>0</v>
      </c>
    </row>
    <row r="7" spans="1:10" x14ac:dyDescent="0.2">
      <c r="A7" s="495"/>
      <c r="B7" s="761" t="s">
        <v>1089</v>
      </c>
      <c r="C7" s="762"/>
      <c r="D7" s="762"/>
      <c r="E7" s="762"/>
      <c r="F7" s="763"/>
      <c r="G7" s="742"/>
      <c r="H7" s="742"/>
      <c r="I7" s="742"/>
      <c r="J7" s="742"/>
    </row>
    <row r="8" spans="1:10" ht="13.5" thickBot="1" x14ac:dyDescent="0.25">
      <c r="A8" s="775" t="s">
        <v>1128</v>
      </c>
      <c r="B8" s="776"/>
      <c r="C8" s="776"/>
      <c r="D8" s="776"/>
      <c r="E8" s="776"/>
      <c r="F8" s="776"/>
      <c r="G8" s="776"/>
      <c r="H8" s="776"/>
      <c r="I8" s="776"/>
      <c r="J8" s="777"/>
    </row>
    <row r="9" spans="1:10" ht="12.75" customHeight="1" thickBot="1" x14ac:dyDescent="0.25">
      <c r="A9" s="664" t="s">
        <v>1075</v>
      </c>
      <c r="B9" s="665"/>
      <c r="C9" s="665"/>
      <c r="D9" s="665"/>
      <c r="E9" s="665"/>
      <c r="F9" s="665"/>
      <c r="G9" s="665"/>
      <c r="H9" s="665"/>
      <c r="I9" s="665"/>
      <c r="J9" s="666"/>
    </row>
    <row r="10" spans="1:10" x14ac:dyDescent="0.2">
      <c r="A10" s="515" t="s">
        <v>1090</v>
      </c>
      <c r="B10" s="716"/>
      <c r="C10" s="717"/>
      <c r="D10" s="717"/>
      <c r="E10" s="717"/>
      <c r="F10" s="717"/>
      <c r="G10" s="718"/>
      <c r="H10" s="514" t="s">
        <v>812</v>
      </c>
      <c r="I10" s="715"/>
      <c r="J10" s="715"/>
    </row>
    <row r="11" spans="1:10" x14ac:dyDescent="0.2">
      <c r="A11" s="490" t="s">
        <v>1092</v>
      </c>
      <c r="B11" s="768"/>
      <c r="C11" s="768"/>
      <c r="D11" s="768"/>
      <c r="E11" s="490" t="s">
        <v>1088</v>
      </c>
      <c r="F11" s="540"/>
      <c r="G11" s="490" t="s">
        <v>1091</v>
      </c>
      <c r="H11" s="540"/>
      <c r="I11" s="490" t="s">
        <v>1038</v>
      </c>
      <c r="J11" s="539"/>
    </row>
    <row r="12" spans="1:10" ht="13.5" thickBot="1" x14ac:dyDescent="0.25">
      <c r="A12" s="499" t="s">
        <v>1093</v>
      </c>
      <c r="B12" s="727"/>
      <c r="C12" s="728"/>
      <c r="D12" s="729"/>
      <c r="E12" s="499" t="s">
        <v>1094</v>
      </c>
      <c r="F12" s="772"/>
      <c r="G12" s="773"/>
      <c r="H12" s="499" t="s">
        <v>1094</v>
      </c>
      <c r="I12" s="774"/>
      <c r="J12" s="774"/>
    </row>
    <row r="13" spans="1:10" ht="16.5" customHeight="1" thickBot="1" x14ac:dyDescent="0.25">
      <c r="A13" s="664" t="s">
        <v>1076</v>
      </c>
      <c r="B13" s="665"/>
      <c r="C13" s="665"/>
      <c r="D13" s="665"/>
      <c r="E13" s="665"/>
      <c r="F13" s="665"/>
      <c r="G13" s="665"/>
      <c r="H13" s="665"/>
      <c r="I13" s="665"/>
      <c r="J13" s="666"/>
    </row>
    <row r="14" spans="1:10" x14ac:dyDescent="0.2">
      <c r="A14" s="515" t="s">
        <v>1090</v>
      </c>
      <c r="B14" s="684"/>
      <c r="C14" s="684"/>
      <c r="D14" s="684"/>
      <c r="E14" s="500"/>
      <c r="F14" s="500"/>
      <c r="G14" s="500"/>
      <c r="H14" s="500"/>
      <c r="I14" s="500"/>
      <c r="J14" s="500"/>
    </row>
    <row r="15" spans="1:10" ht="13.5" thickBot="1" x14ac:dyDescent="0.25">
      <c r="A15" s="499" t="s">
        <v>1093</v>
      </c>
      <c r="B15" s="617"/>
      <c r="C15" s="619"/>
      <c r="D15" s="618"/>
      <c r="E15" s="499" t="s">
        <v>1094</v>
      </c>
      <c r="F15" s="617"/>
      <c r="G15" s="618"/>
      <c r="H15" s="499" t="s">
        <v>1094</v>
      </c>
      <c r="I15" s="617"/>
      <c r="J15" s="618"/>
    </row>
    <row r="16" spans="1:10" ht="17.25" customHeight="1" thickBot="1" x14ac:dyDescent="0.25">
      <c r="A16" s="664" t="s">
        <v>1137</v>
      </c>
      <c r="B16" s="665"/>
      <c r="C16" s="665"/>
      <c r="D16" s="665"/>
      <c r="E16" s="665"/>
      <c r="F16" s="665"/>
      <c r="G16" s="665"/>
      <c r="H16" s="665"/>
      <c r="I16" s="665"/>
      <c r="J16" s="666"/>
    </row>
    <row r="17" spans="1:10" x14ac:dyDescent="0.2">
      <c r="A17" s="515" t="s">
        <v>1095</v>
      </c>
      <c r="B17" s="515" t="s">
        <v>1092</v>
      </c>
      <c r="C17" s="684"/>
      <c r="D17" s="684"/>
      <c r="E17" s="515" t="s">
        <v>1088</v>
      </c>
      <c r="F17" s="520"/>
      <c r="G17" s="515" t="s">
        <v>1091</v>
      </c>
      <c r="H17" s="520"/>
      <c r="I17" s="515" t="s">
        <v>1038</v>
      </c>
      <c r="J17" s="520"/>
    </row>
    <row r="18" spans="1:10" ht="13.5" thickBot="1" x14ac:dyDescent="0.25">
      <c r="A18" s="499" t="s">
        <v>1093</v>
      </c>
      <c r="B18" s="499" t="s">
        <v>1093</v>
      </c>
      <c r="C18" s="617"/>
      <c r="D18" s="619"/>
      <c r="E18" s="619"/>
      <c r="F18" s="619"/>
      <c r="G18" s="619"/>
      <c r="H18" s="619"/>
      <c r="I18" s="619"/>
      <c r="J18" s="618"/>
    </row>
    <row r="19" spans="1:10" ht="12.75" customHeight="1" thickBot="1" x14ac:dyDescent="0.25">
      <c r="A19" s="721" t="s">
        <v>1043</v>
      </c>
      <c r="B19" s="722"/>
      <c r="C19" s="722"/>
      <c r="D19" s="722"/>
      <c r="E19" s="722"/>
      <c r="F19" s="722"/>
      <c r="G19" s="722"/>
      <c r="H19" s="722"/>
      <c r="I19" s="722"/>
      <c r="J19" s="723"/>
    </row>
    <row r="20" spans="1:10" ht="15" customHeight="1" x14ac:dyDescent="0.2">
      <c r="A20" s="769" t="s">
        <v>1096</v>
      </c>
      <c r="B20" s="770"/>
      <c r="C20" s="771" t="s">
        <v>1162</v>
      </c>
      <c r="D20" s="771"/>
      <c r="E20" s="771"/>
      <c r="F20" s="771"/>
      <c r="G20" s="771"/>
      <c r="H20" s="771"/>
      <c r="I20" s="771"/>
      <c r="J20" s="771"/>
    </row>
    <row r="21" spans="1:10" ht="13.5" thickBot="1" x14ac:dyDescent="0.25">
      <c r="A21" s="778" t="s">
        <v>1163</v>
      </c>
      <c r="B21" s="779"/>
      <c r="C21" s="779"/>
      <c r="D21" s="780"/>
      <c r="E21" s="781"/>
      <c r="F21" s="781"/>
      <c r="G21" s="781"/>
      <c r="H21" s="781"/>
      <c r="I21" s="781"/>
      <c r="J21" s="773"/>
    </row>
    <row r="22" spans="1:10" ht="12.75" customHeight="1" thickBot="1" x14ac:dyDescent="0.25">
      <c r="A22" s="721" t="s">
        <v>1077</v>
      </c>
      <c r="B22" s="722"/>
      <c r="C22" s="722"/>
      <c r="D22" s="722"/>
      <c r="E22" s="722"/>
      <c r="F22" s="722"/>
      <c r="G22" s="722"/>
      <c r="H22" s="722"/>
      <c r="I22" s="722"/>
      <c r="J22" s="723"/>
    </row>
    <row r="23" spans="1:10" x14ac:dyDescent="0.2">
      <c r="A23" s="675" t="s">
        <v>594</v>
      </c>
      <c r="B23" s="676"/>
      <c r="C23" s="751" t="s">
        <v>595</v>
      </c>
      <c r="D23" s="751"/>
      <c r="E23" s="751" t="s">
        <v>596</v>
      </c>
      <c r="F23" s="751"/>
      <c r="G23" s="751" t="s">
        <v>597</v>
      </c>
      <c r="H23" s="751"/>
      <c r="I23" s="751" t="s">
        <v>598</v>
      </c>
      <c r="J23" s="751"/>
    </row>
    <row r="24" spans="1:10" x14ac:dyDescent="0.2">
      <c r="A24" s="734" t="s">
        <v>1144</v>
      </c>
      <c r="B24" s="735"/>
      <c r="C24" s="736" t="s">
        <v>1147</v>
      </c>
      <c r="D24" s="736"/>
      <c r="E24" s="734" t="s">
        <v>1151</v>
      </c>
      <c r="F24" s="735"/>
      <c r="G24" s="734" t="s">
        <v>1152</v>
      </c>
      <c r="H24" s="735"/>
      <c r="I24" s="734" t="s">
        <v>1153</v>
      </c>
      <c r="J24" s="735"/>
    </row>
    <row r="25" spans="1:10" x14ac:dyDescent="0.2">
      <c r="A25" s="734" t="s">
        <v>1145</v>
      </c>
      <c r="B25" s="735"/>
      <c r="C25" s="736" t="s">
        <v>1148</v>
      </c>
      <c r="D25" s="736"/>
      <c r="E25" s="730" t="s">
        <v>1150</v>
      </c>
      <c r="F25" s="731"/>
      <c r="G25" s="730" t="s">
        <v>1150</v>
      </c>
      <c r="H25" s="731"/>
      <c r="I25" s="732" t="s">
        <v>1234</v>
      </c>
      <c r="J25" s="733"/>
    </row>
    <row r="26" spans="1:10" x14ac:dyDescent="0.2">
      <c r="A26" s="734" t="s">
        <v>1146</v>
      </c>
      <c r="B26" s="735"/>
      <c r="C26" s="739" t="s">
        <v>1149</v>
      </c>
      <c r="D26" s="739"/>
      <c r="E26" s="737"/>
      <c r="F26" s="738"/>
      <c r="G26" s="737"/>
      <c r="H26" s="738"/>
      <c r="I26" s="737"/>
      <c r="J26" s="738"/>
    </row>
    <row r="27" spans="1:10" ht="13.5" thickBot="1" x14ac:dyDescent="0.25">
      <c r="A27" s="747"/>
      <c r="B27" s="748"/>
      <c r="C27" s="749" t="s">
        <v>1150</v>
      </c>
      <c r="D27" s="750"/>
      <c r="E27" s="719"/>
      <c r="F27" s="720"/>
      <c r="G27" s="719"/>
      <c r="H27" s="720"/>
      <c r="I27" s="719"/>
      <c r="J27" s="720"/>
    </row>
    <row r="28" spans="1:10" ht="12.75" customHeight="1" thickBot="1" x14ac:dyDescent="0.25">
      <c r="A28" s="721" t="s">
        <v>1078</v>
      </c>
      <c r="B28" s="722"/>
      <c r="C28" s="722"/>
      <c r="D28" s="722"/>
      <c r="E28" s="722"/>
      <c r="F28" s="722"/>
      <c r="G28" s="722"/>
      <c r="H28" s="722"/>
      <c r="I28" s="722"/>
      <c r="J28" s="723"/>
    </row>
    <row r="29" spans="1:10" ht="19.5" customHeight="1" x14ac:dyDescent="0.2">
      <c r="A29" s="512" t="s">
        <v>298</v>
      </c>
      <c r="B29" s="512" t="s">
        <v>299</v>
      </c>
      <c r="C29" s="725" t="s">
        <v>1044</v>
      </c>
      <c r="D29" s="725"/>
      <c r="E29" s="725"/>
      <c r="F29" s="725"/>
      <c r="G29" s="724" t="s">
        <v>1097</v>
      </c>
      <c r="H29" s="724"/>
      <c r="I29" s="726"/>
      <c r="J29" s="726"/>
    </row>
    <row r="30" spans="1:10" x14ac:dyDescent="0.2">
      <c r="A30" s="492" t="s">
        <v>298</v>
      </c>
      <c r="B30" s="492" t="s">
        <v>299</v>
      </c>
      <c r="C30" s="714" t="s">
        <v>1135</v>
      </c>
      <c r="D30" s="714"/>
      <c r="E30" s="714"/>
      <c r="F30" s="714"/>
      <c r="G30" s="714"/>
      <c r="H30" s="714"/>
      <c r="I30" s="714"/>
      <c r="J30" s="714"/>
    </row>
    <row r="31" spans="1:10" ht="21.75" customHeight="1" x14ac:dyDescent="0.2">
      <c r="A31" s="492" t="s">
        <v>298</v>
      </c>
      <c r="B31" s="492" t="s">
        <v>299</v>
      </c>
      <c r="C31" s="754" t="s">
        <v>1045</v>
      </c>
      <c r="D31" s="754"/>
      <c r="E31" s="754"/>
      <c r="F31" s="754"/>
      <c r="G31" s="754"/>
      <c r="H31" s="754"/>
      <c r="I31" s="754"/>
      <c r="J31" s="754"/>
    </row>
    <row r="32" spans="1:10" x14ac:dyDescent="0.2">
      <c r="A32" s="492" t="s">
        <v>298</v>
      </c>
      <c r="B32" s="492" t="s">
        <v>299</v>
      </c>
      <c r="C32" s="714" t="s">
        <v>1046</v>
      </c>
      <c r="D32" s="714"/>
      <c r="E32" s="714"/>
      <c r="F32" s="714"/>
      <c r="G32" s="714"/>
      <c r="H32" s="714"/>
      <c r="I32" s="714"/>
      <c r="J32" s="714"/>
    </row>
    <row r="33" spans="1:10" x14ac:dyDescent="0.2">
      <c r="A33" s="492" t="s">
        <v>298</v>
      </c>
      <c r="B33" s="492" t="s">
        <v>299</v>
      </c>
      <c r="C33" s="752" t="s">
        <v>1099</v>
      </c>
      <c r="D33" s="752"/>
      <c r="E33" s="752"/>
      <c r="F33" s="752"/>
      <c r="G33" s="752"/>
      <c r="H33" s="752"/>
      <c r="I33" s="752"/>
      <c r="J33" s="752"/>
    </row>
    <row r="34" spans="1:10" x14ac:dyDescent="0.2">
      <c r="A34" s="491"/>
      <c r="B34" s="491"/>
      <c r="C34" s="714" t="s">
        <v>1098</v>
      </c>
      <c r="D34" s="714"/>
      <c r="E34" s="714"/>
      <c r="F34" s="714"/>
      <c r="G34" s="753"/>
      <c r="H34" s="714"/>
      <c r="I34" s="714"/>
      <c r="J34" s="714"/>
    </row>
    <row r="35" spans="1:10" x14ac:dyDescent="0.2">
      <c r="A35" s="491" t="s">
        <v>1047</v>
      </c>
      <c r="B35" s="491"/>
      <c r="C35" s="530" t="s">
        <v>1100</v>
      </c>
      <c r="D35" s="491"/>
      <c r="E35" s="528" t="s">
        <v>1101</v>
      </c>
      <c r="F35" s="529"/>
      <c r="G35" s="491"/>
      <c r="H35" s="531" t="s">
        <v>1104</v>
      </c>
      <c r="I35" s="743"/>
      <c r="J35" s="744"/>
    </row>
    <row r="36" spans="1:10" x14ac:dyDescent="0.2">
      <c r="A36" s="491"/>
      <c r="B36" s="491"/>
      <c r="C36" s="491"/>
      <c r="D36" s="491"/>
      <c r="E36" s="491"/>
      <c r="F36" s="491"/>
      <c r="G36" s="500"/>
      <c r="H36" s="491"/>
      <c r="I36" s="745"/>
      <c r="J36" s="746"/>
    </row>
    <row r="37" spans="1:10" ht="13.5" thickBot="1" x14ac:dyDescent="0.25">
      <c r="A37" s="511"/>
      <c r="B37" s="511"/>
      <c r="C37" s="532" t="s">
        <v>1102</v>
      </c>
      <c r="D37" s="511"/>
      <c r="E37" s="532" t="s">
        <v>1103</v>
      </c>
      <c r="F37" s="511"/>
      <c r="G37" s="511"/>
      <c r="H37" s="511"/>
      <c r="I37" s="745"/>
      <c r="J37" s="746"/>
    </row>
    <row r="38" spans="1:10" ht="15" customHeight="1" thickBot="1" x14ac:dyDescent="0.25">
      <c r="A38" s="721" t="s">
        <v>1136</v>
      </c>
      <c r="B38" s="722"/>
      <c r="C38" s="722"/>
      <c r="D38" s="722"/>
      <c r="E38" s="722"/>
      <c r="F38" s="722"/>
      <c r="G38" s="722"/>
      <c r="H38" s="722"/>
      <c r="I38" s="722"/>
      <c r="J38" s="723"/>
    </row>
    <row r="39" spans="1:10" x14ac:dyDescent="0.2">
      <c r="A39" s="500" t="s">
        <v>1048</v>
      </c>
      <c r="B39" s="710" t="s">
        <v>1106</v>
      </c>
      <c r="C39" s="710"/>
      <c r="D39" s="710" t="s">
        <v>1164</v>
      </c>
      <c r="E39" s="710"/>
      <c r="F39" s="710" t="s">
        <v>1107</v>
      </c>
      <c r="G39" s="710"/>
      <c r="H39" s="710" t="s">
        <v>1108</v>
      </c>
      <c r="I39" s="710"/>
      <c r="J39" s="710"/>
    </row>
    <row r="40" spans="1:10" x14ac:dyDescent="0.2">
      <c r="A40" s="491"/>
      <c r="B40" s="677" t="s">
        <v>1104</v>
      </c>
      <c r="C40" s="677"/>
      <c r="D40" s="711"/>
      <c r="E40" s="712"/>
      <c r="F40" s="712"/>
      <c r="G40" s="712"/>
      <c r="H40" s="712"/>
      <c r="I40" s="712"/>
      <c r="J40" s="713"/>
    </row>
    <row r="41" spans="1:10" x14ac:dyDescent="0.2">
      <c r="A41" s="490" t="s">
        <v>1105</v>
      </c>
      <c r="B41" s="702" t="s">
        <v>1109</v>
      </c>
      <c r="C41" s="702"/>
      <c r="D41" s="702" t="s">
        <v>1110</v>
      </c>
      <c r="E41" s="702"/>
      <c r="F41" s="490" t="s">
        <v>1111</v>
      </c>
      <c r="G41" s="702" t="s">
        <v>1112</v>
      </c>
      <c r="H41" s="702"/>
      <c r="I41" s="490" t="s">
        <v>298</v>
      </c>
      <c r="J41" s="490" t="s">
        <v>299</v>
      </c>
    </row>
    <row r="42" spans="1:10" x14ac:dyDescent="0.2">
      <c r="A42" s="490" t="s">
        <v>1049</v>
      </c>
      <c r="B42" s="519"/>
      <c r="C42" s="677" t="s">
        <v>1113</v>
      </c>
      <c r="D42" s="677"/>
      <c r="E42" s="519"/>
      <c r="F42" s="677" t="s">
        <v>1114</v>
      </c>
      <c r="G42" s="677"/>
      <c r="H42" s="677">
        <f>'Design Summary'!AC10</f>
        <v>0</v>
      </c>
      <c r="I42" s="677"/>
      <c r="J42" s="491"/>
    </row>
    <row r="43" spans="1:10" x14ac:dyDescent="0.2">
      <c r="A43" s="488"/>
    </row>
    <row r="44" spans="1:10" x14ac:dyDescent="0.2">
      <c r="A44" s="701" t="s">
        <v>1040</v>
      </c>
      <c r="B44" s="701"/>
      <c r="C44" s="701"/>
      <c r="D44" s="616" t="s">
        <v>1192</v>
      </c>
      <c r="E44" s="616"/>
      <c r="F44" s="616"/>
      <c r="G44" s="616" t="s">
        <v>1115</v>
      </c>
      <c r="H44" s="616"/>
      <c r="I44" s="616"/>
      <c r="J44" s="616"/>
    </row>
    <row r="45" spans="1:10" s="489" customFormat="1" ht="64.5" customHeight="1" x14ac:dyDescent="0.15">
      <c r="A45" s="703" t="s">
        <v>1040</v>
      </c>
      <c r="B45" s="704"/>
      <c r="C45" s="705" t="s">
        <v>1084</v>
      </c>
      <c r="D45" s="706"/>
      <c r="E45" s="706"/>
      <c r="F45" s="706"/>
      <c r="G45" s="706"/>
      <c r="H45" s="707" t="s">
        <v>1085</v>
      </c>
      <c r="I45" s="708"/>
      <c r="J45" s="709"/>
    </row>
    <row r="46" spans="1:10" ht="13.5" thickBot="1" x14ac:dyDescent="0.25"/>
    <row r="47" spans="1:10" ht="13.5" thickBot="1" x14ac:dyDescent="0.25">
      <c r="A47" s="664" t="s">
        <v>1051</v>
      </c>
      <c r="B47" s="665"/>
      <c r="C47" s="665"/>
      <c r="D47" s="665"/>
      <c r="E47" s="665"/>
      <c r="F47" s="665"/>
      <c r="G47" s="665"/>
      <c r="H47" s="665"/>
      <c r="I47" s="665"/>
      <c r="J47" s="666"/>
    </row>
    <row r="48" spans="1:10" x14ac:dyDescent="0.2">
      <c r="A48" s="675" t="s">
        <v>1116</v>
      </c>
      <c r="B48" s="676"/>
      <c r="C48" s="684"/>
      <c r="D48" s="684"/>
      <c r="E48" s="684"/>
      <c r="F48" s="684"/>
      <c r="G48" s="684"/>
      <c r="H48" s="684"/>
      <c r="I48" s="684"/>
      <c r="J48" s="684"/>
    </row>
    <row r="49" spans="1:10" x14ac:dyDescent="0.2">
      <c r="A49" s="491" t="s">
        <v>1117</v>
      </c>
      <c r="B49" s="678"/>
      <c r="C49" s="678"/>
      <c r="D49" s="677" t="s">
        <v>1118</v>
      </c>
      <c r="E49" s="677"/>
      <c r="F49" s="685"/>
      <c r="G49" s="686"/>
      <c r="H49" s="686"/>
      <c r="I49" s="686"/>
      <c r="J49" s="687"/>
    </row>
    <row r="50" spans="1:10" ht="17.25" customHeight="1" thickBot="1" x14ac:dyDescent="0.25">
      <c r="A50" s="682" t="s">
        <v>1119</v>
      </c>
      <c r="B50" s="683"/>
      <c r="C50" s="683"/>
      <c r="D50" s="683"/>
      <c r="E50" s="683"/>
      <c r="F50" s="683"/>
      <c r="G50" s="683"/>
      <c r="H50" s="683"/>
      <c r="I50" s="683"/>
      <c r="J50" s="683"/>
    </row>
    <row r="51" spans="1:10" x14ac:dyDescent="0.2">
      <c r="A51" s="679"/>
      <c r="B51" s="623"/>
      <c r="C51" s="623"/>
      <c r="D51" s="623"/>
      <c r="E51" s="623"/>
      <c r="F51" s="623"/>
      <c r="G51" s="623"/>
      <c r="H51" s="623"/>
      <c r="I51" s="623"/>
      <c r="J51" s="624"/>
    </row>
    <row r="52" spans="1:10" x14ac:dyDescent="0.2">
      <c r="A52" s="680"/>
      <c r="B52" s="625"/>
      <c r="C52" s="625"/>
      <c r="D52" s="625"/>
      <c r="E52" s="625"/>
      <c r="F52" s="625"/>
      <c r="G52" s="625"/>
      <c r="H52" s="625"/>
      <c r="I52" s="625"/>
      <c r="J52" s="626"/>
    </row>
    <row r="53" spans="1:10" x14ac:dyDescent="0.2">
      <c r="A53" s="680"/>
      <c r="B53" s="625"/>
      <c r="C53" s="625"/>
      <c r="D53" s="625"/>
      <c r="E53" s="625"/>
      <c r="F53" s="625"/>
      <c r="G53" s="625"/>
      <c r="H53" s="625"/>
      <c r="I53" s="625"/>
      <c r="J53" s="626"/>
    </row>
    <row r="54" spans="1:10" x14ac:dyDescent="0.2">
      <c r="A54" s="680"/>
      <c r="B54" s="625"/>
      <c r="C54" s="625"/>
      <c r="D54" s="625"/>
      <c r="E54" s="625"/>
      <c r="F54" s="625"/>
      <c r="G54" s="625"/>
      <c r="H54" s="625"/>
      <c r="I54" s="625"/>
      <c r="J54" s="626"/>
    </row>
    <row r="55" spans="1:10" ht="7.5" customHeight="1" thickBot="1" x14ac:dyDescent="0.25">
      <c r="A55" s="681"/>
      <c r="B55" s="627"/>
      <c r="C55" s="627"/>
      <c r="D55" s="627"/>
      <c r="E55" s="627"/>
      <c r="F55" s="627"/>
      <c r="G55" s="627"/>
      <c r="H55" s="627"/>
      <c r="I55" s="627"/>
      <c r="J55" s="628"/>
    </row>
    <row r="56" spans="1:10" ht="14.25" customHeight="1" thickBot="1" x14ac:dyDescent="0.25">
      <c r="A56" s="694" t="s">
        <v>1052</v>
      </c>
      <c r="B56" s="695"/>
      <c r="C56" s="695"/>
      <c r="D56" s="695"/>
      <c r="E56" s="695"/>
      <c r="F56" s="695"/>
      <c r="G56" s="695"/>
      <c r="H56" s="695"/>
      <c r="I56" s="695"/>
      <c r="J56" s="696"/>
    </row>
    <row r="57" spans="1:10" ht="22.5" customHeight="1" x14ac:dyDescent="0.2">
      <c r="A57" s="697" t="s">
        <v>1053</v>
      </c>
      <c r="B57" s="698"/>
      <c r="C57" s="688" t="s">
        <v>1055</v>
      </c>
      <c r="D57" s="691" t="s">
        <v>1056</v>
      </c>
      <c r="E57" s="691" t="s">
        <v>1057</v>
      </c>
      <c r="F57" s="691" t="s">
        <v>1058</v>
      </c>
      <c r="G57" s="691" t="s">
        <v>1059</v>
      </c>
      <c r="H57" s="691" t="s">
        <v>1060</v>
      </c>
      <c r="I57" s="691" t="s">
        <v>1061</v>
      </c>
      <c r="J57" s="691" t="s">
        <v>1062</v>
      </c>
    </row>
    <row r="58" spans="1:10" x14ac:dyDescent="0.2">
      <c r="A58" s="699" t="s">
        <v>1054</v>
      </c>
      <c r="B58" s="700"/>
      <c r="C58" s="689"/>
      <c r="D58" s="692"/>
      <c r="E58" s="692"/>
      <c r="F58" s="692"/>
      <c r="G58" s="692"/>
      <c r="H58" s="692"/>
      <c r="I58" s="692"/>
      <c r="J58" s="692"/>
    </row>
    <row r="59" spans="1:10" ht="15" customHeight="1" thickBot="1" x14ac:dyDescent="0.25">
      <c r="A59" s="673"/>
      <c r="B59" s="674"/>
      <c r="C59" s="690"/>
      <c r="D59" s="693"/>
      <c r="E59" s="693"/>
      <c r="F59" s="693"/>
      <c r="G59" s="693"/>
      <c r="H59" s="693"/>
      <c r="I59" s="693"/>
      <c r="J59" s="693"/>
    </row>
    <row r="60" spans="1:10" ht="30.75" customHeight="1" thickBot="1" x14ac:dyDescent="0.25">
      <c r="A60" s="507" t="s">
        <v>1129</v>
      </c>
      <c r="B60" s="533" t="s">
        <v>1120</v>
      </c>
      <c r="C60" s="521" t="s">
        <v>1065</v>
      </c>
      <c r="D60" s="493"/>
      <c r="E60" s="486"/>
      <c r="F60" s="486"/>
      <c r="G60" s="486"/>
      <c r="H60" s="486"/>
      <c r="I60" s="486"/>
      <c r="J60" s="486"/>
    </row>
    <row r="61" spans="1:10" ht="19.5" thickBot="1" x14ac:dyDescent="0.25">
      <c r="A61" s="497" t="s">
        <v>1131</v>
      </c>
      <c r="B61" s="533" t="s">
        <v>1066</v>
      </c>
      <c r="C61" s="521" t="s">
        <v>1065</v>
      </c>
      <c r="D61" s="493"/>
      <c r="E61" s="486"/>
      <c r="F61" s="486"/>
      <c r="G61" s="486"/>
      <c r="H61" s="486"/>
      <c r="I61" s="486"/>
      <c r="J61" s="486"/>
    </row>
    <row r="62" spans="1:10" ht="23.25" thickBot="1" x14ac:dyDescent="0.25">
      <c r="A62" s="496" t="s">
        <v>1130</v>
      </c>
      <c r="B62" s="533" t="s">
        <v>1067</v>
      </c>
      <c r="C62" s="521" t="s">
        <v>1065</v>
      </c>
      <c r="D62" s="486"/>
      <c r="E62" s="486"/>
      <c r="F62" s="486"/>
      <c r="G62" s="486"/>
      <c r="H62" s="486"/>
      <c r="I62" s="486"/>
      <c r="J62" s="486"/>
    </row>
    <row r="63" spans="1:10" ht="42.75" thickBot="1" x14ac:dyDescent="0.25">
      <c r="A63" s="496" t="s">
        <v>1132</v>
      </c>
      <c r="B63" s="533" t="s">
        <v>1068</v>
      </c>
      <c r="C63" s="521"/>
      <c r="D63" s="493"/>
      <c r="E63" s="486"/>
      <c r="F63" s="486"/>
      <c r="G63" s="486"/>
      <c r="H63" s="486"/>
      <c r="I63" s="486"/>
      <c r="J63" s="486"/>
    </row>
    <row r="64" spans="1:10" ht="19.5" thickBot="1" x14ac:dyDescent="0.25">
      <c r="A64" s="507" t="s">
        <v>1133</v>
      </c>
      <c r="B64" s="508" t="s">
        <v>1050</v>
      </c>
      <c r="C64" s="522" t="s">
        <v>1065</v>
      </c>
      <c r="D64" s="509"/>
      <c r="E64" s="503"/>
      <c r="F64" s="503"/>
      <c r="G64" s="503"/>
      <c r="H64" s="503"/>
      <c r="I64" s="503"/>
      <c r="J64" s="503"/>
    </row>
    <row r="65" spans="1:10" ht="19.5" customHeight="1" thickBot="1" x14ac:dyDescent="0.25">
      <c r="A65" s="629" t="s">
        <v>1121</v>
      </c>
      <c r="B65" s="630"/>
      <c r="C65" s="631"/>
      <c r="D65" s="620" t="s">
        <v>1069</v>
      </c>
      <c r="E65" s="621"/>
      <c r="F65" s="621"/>
      <c r="G65" s="621"/>
      <c r="H65" s="621"/>
      <c r="I65" s="621"/>
      <c r="J65" s="622"/>
    </row>
    <row r="66" spans="1:10" ht="12.75" customHeight="1" x14ac:dyDescent="0.2">
      <c r="A66" s="667" t="s">
        <v>1063</v>
      </c>
      <c r="B66" s="670" t="s">
        <v>1064</v>
      </c>
      <c r="C66" s="632" t="s">
        <v>1165</v>
      </c>
      <c r="D66" s="623"/>
      <c r="E66" s="623"/>
      <c r="F66" s="623"/>
      <c r="G66" s="623"/>
      <c r="H66" s="623"/>
      <c r="I66" s="623"/>
      <c r="J66" s="624"/>
    </row>
    <row r="67" spans="1:10" x14ac:dyDescent="0.2">
      <c r="A67" s="668"/>
      <c r="B67" s="671"/>
      <c r="C67" s="633"/>
      <c r="D67" s="625"/>
      <c r="E67" s="625"/>
      <c r="F67" s="625"/>
      <c r="G67" s="625"/>
      <c r="H67" s="625"/>
      <c r="I67" s="625"/>
      <c r="J67" s="626"/>
    </row>
    <row r="68" spans="1:10" ht="13.5" thickBot="1" x14ac:dyDescent="0.25">
      <c r="A68" s="669"/>
      <c r="B68" s="672"/>
      <c r="C68" s="633"/>
      <c r="D68" s="625"/>
      <c r="E68" s="625"/>
      <c r="F68" s="625"/>
      <c r="G68" s="625"/>
      <c r="H68" s="625"/>
      <c r="I68" s="625"/>
      <c r="J68" s="626"/>
    </row>
    <row r="69" spans="1:10" ht="19.5" thickBot="1" x14ac:dyDescent="0.25">
      <c r="A69" s="504"/>
      <c r="B69" s="487"/>
      <c r="C69" s="516"/>
      <c r="D69" s="625"/>
      <c r="E69" s="625"/>
      <c r="F69" s="625"/>
      <c r="G69" s="625"/>
      <c r="H69" s="625"/>
      <c r="I69" s="625"/>
      <c r="J69" s="626"/>
    </row>
    <row r="70" spans="1:10" ht="19.5" thickBot="1" x14ac:dyDescent="0.25">
      <c r="A70" s="504"/>
      <c r="B70" s="487"/>
      <c r="C70" s="517"/>
      <c r="D70" s="625"/>
      <c r="E70" s="625"/>
      <c r="F70" s="625"/>
      <c r="G70" s="625"/>
      <c r="H70" s="625"/>
      <c r="I70" s="625"/>
      <c r="J70" s="626"/>
    </row>
    <row r="71" spans="1:10" ht="19.5" thickBot="1" x14ac:dyDescent="0.25">
      <c r="A71" s="504"/>
      <c r="B71" s="487"/>
      <c r="C71" s="517"/>
      <c r="D71" s="625"/>
      <c r="E71" s="625"/>
      <c r="F71" s="625"/>
      <c r="G71" s="625"/>
      <c r="H71" s="625"/>
      <c r="I71" s="625"/>
      <c r="J71" s="626"/>
    </row>
    <row r="72" spans="1:10" ht="19.5" thickBot="1" x14ac:dyDescent="0.25">
      <c r="A72" s="504"/>
      <c r="B72" s="487"/>
      <c r="C72" s="517"/>
      <c r="D72" s="625"/>
      <c r="E72" s="625"/>
      <c r="F72" s="625"/>
      <c r="G72" s="625"/>
      <c r="H72" s="625"/>
      <c r="I72" s="625"/>
      <c r="J72" s="626"/>
    </row>
    <row r="73" spans="1:10" ht="19.5" thickBot="1" x14ac:dyDescent="0.25">
      <c r="A73" s="502"/>
      <c r="B73" s="513"/>
      <c r="C73" s="518"/>
      <c r="D73" s="627"/>
      <c r="E73" s="627"/>
      <c r="F73" s="627"/>
      <c r="G73" s="627"/>
      <c r="H73" s="627"/>
      <c r="I73" s="627"/>
      <c r="J73" s="628"/>
    </row>
    <row r="74" spans="1:10" ht="13.5" thickBot="1" x14ac:dyDescent="0.25">
      <c r="A74" s="658" t="s">
        <v>1070</v>
      </c>
      <c r="B74" s="659"/>
      <c r="C74" s="659"/>
      <c r="D74" s="660"/>
      <c r="E74" s="505"/>
      <c r="F74" s="505"/>
      <c r="G74" s="505"/>
      <c r="H74" s="505"/>
      <c r="I74" s="505"/>
      <c r="J74" s="506"/>
    </row>
    <row r="75" spans="1:10" ht="135.75" customHeight="1" thickBot="1" x14ac:dyDescent="0.25">
      <c r="A75" s="661" t="s">
        <v>1122</v>
      </c>
      <c r="B75" s="662"/>
      <c r="C75" s="662"/>
      <c r="D75" s="662"/>
      <c r="E75" s="662"/>
      <c r="F75" s="662"/>
      <c r="G75" s="662"/>
      <c r="H75" s="662"/>
      <c r="I75" s="662"/>
      <c r="J75" s="663"/>
    </row>
    <row r="76" spans="1:10" ht="24" customHeight="1" thickBot="1" x14ac:dyDescent="0.25">
      <c r="A76" s="664" t="s">
        <v>1079</v>
      </c>
      <c r="B76" s="665"/>
      <c r="C76" s="665"/>
      <c r="D76" s="665"/>
      <c r="E76" s="665"/>
      <c r="F76" s="665"/>
      <c r="G76" s="665"/>
      <c r="H76" s="665"/>
      <c r="I76" s="665"/>
      <c r="J76" s="666"/>
    </row>
    <row r="77" spans="1:10" ht="13.5" thickBot="1" x14ac:dyDescent="0.25">
      <c r="A77" s="637" t="s">
        <v>1071</v>
      </c>
      <c r="B77" s="638"/>
      <c r="C77" s="638"/>
      <c r="D77" s="638"/>
      <c r="E77" s="639"/>
      <c r="F77" s="637" t="s">
        <v>1072</v>
      </c>
      <c r="G77" s="638"/>
      <c r="H77" s="638"/>
      <c r="I77" s="638"/>
      <c r="J77" s="639"/>
    </row>
    <row r="78" spans="1:10" ht="12.75" customHeight="1" x14ac:dyDescent="0.2">
      <c r="A78" s="640" t="s">
        <v>1123</v>
      </c>
      <c r="B78" s="641"/>
      <c r="C78" s="642"/>
      <c r="D78" s="649" t="s">
        <v>1124</v>
      </c>
      <c r="E78" s="650"/>
      <c r="F78" s="640" t="s">
        <v>1125</v>
      </c>
      <c r="G78" s="642"/>
      <c r="H78" s="649" t="s">
        <v>1126</v>
      </c>
      <c r="I78" s="655"/>
      <c r="J78" s="650"/>
    </row>
    <row r="79" spans="1:10" x14ac:dyDescent="0.2">
      <c r="A79" s="643"/>
      <c r="B79" s="644"/>
      <c r="C79" s="645"/>
      <c r="D79" s="651"/>
      <c r="E79" s="652"/>
      <c r="F79" s="643"/>
      <c r="G79" s="645"/>
      <c r="H79" s="651"/>
      <c r="I79" s="656"/>
      <c r="J79" s="652"/>
    </row>
    <row r="80" spans="1:10" ht="18.75" customHeight="1" thickBot="1" x14ac:dyDescent="0.25">
      <c r="A80" s="646"/>
      <c r="B80" s="647"/>
      <c r="C80" s="648"/>
      <c r="D80" s="653"/>
      <c r="E80" s="654"/>
      <c r="F80" s="646"/>
      <c r="G80" s="648"/>
      <c r="H80" s="653"/>
      <c r="I80" s="657"/>
      <c r="J80" s="654"/>
    </row>
    <row r="81" spans="1:10" ht="15" customHeight="1" thickBot="1" x14ac:dyDescent="0.25">
      <c r="A81" s="634" t="s">
        <v>1073</v>
      </c>
      <c r="B81" s="635"/>
      <c r="C81" s="635"/>
      <c r="D81" s="635"/>
      <c r="E81" s="635"/>
      <c r="F81" s="635"/>
      <c r="G81" s="635"/>
      <c r="H81" s="635"/>
      <c r="I81" s="635"/>
      <c r="J81" s="636"/>
    </row>
    <row r="82" spans="1:10" x14ac:dyDescent="0.2">
      <c r="A82" s="501" t="s">
        <v>1080</v>
      </c>
      <c r="B82" s="520"/>
      <c r="C82" s="501" t="s">
        <v>1139</v>
      </c>
      <c r="D82" s="525"/>
      <c r="E82" s="501" t="s">
        <v>1081</v>
      </c>
      <c r="F82" s="525"/>
      <c r="G82" s="501" t="s">
        <v>1127</v>
      </c>
      <c r="H82" s="525"/>
      <c r="I82" s="524" t="s">
        <v>1082</v>
      </c>
      <c r="J82" s="527"/>
    </row>
    <row r="83" spans="1:10" ht="27.75" x14ac:dyDescent="0.2">
      <c r="A83" s="523" t="s">
        <v>1140</v>
      </c>
      <c r="B83" s="519"/>
      <c r="C83" s="523" t="s">
        <v>1141</v>
      </c>
      <c r="D83" s="519"/>
      <c r="E83" s="494" t="s">
        <v>1083</v>
      </c>
      <c r="F83" s="519"/>
      <c r="G83" s="523" t="s">
        <v>1142</v>
      </c>
      <c r="H83" s="519"/>
      <c r="I83" s="526"/>
      <c r="J83" s="519"/>
    </row>
    <row r="84" spans="1:10" x14ac:dyDescent="0.2">
      <c r="A84" s="616" t="s">
        <v>1040</v>
      </c>
      <c r="B84" s="616"/>
      <c r="C84" s="616"/>
      <c r="D84" s="616" t="s">
        <v>1191</v>
      </c>
      <c r="E84" s="616"/>
      <c r="F84" s="616"/>
      <c r="G84" s="616" t="s">
        <v>1115</v>
      </c>
      <c r="H84" s="616"/>
      <c r="I84" s="616"/>
      <c r="J84" s="616"/>
    </row>
    <row r="85" spans="1:10" x14ac:dyDescent="0.2">
      <c r="A85" s="488"/>
    </row>
    <row r="86" spans="1:10" x14ac:dyDescent="0.2">
      <c r="A86" s="488"/>
    </row>
    <row r="87" spans="1:10" x14ac:dyDescent="0.2">
      <c r="A87" s="488"/>
    </row>
    <row r="88" spans="1:10" x14ac:dyDescent="0.2">
      <c r="A88" s="488"/>
    </row>
  </sheetData>
  <mergeCells count="128">
    <mergeCell ref="B6:F6"/>
    <mergeCell ref="C1:G1"/>
    <mergeCell ref="H1:J1"/>
    <mergeCell ref="G23:H23"/>
    <mergeCell ref="A22:J22"/>
    <mergeCell ref="A1:B1"/>
    <mergeCell ref="B7:F7"/>
    <mergeCell ref="H4:J4"/>
    <mergeCell ref="A5:J5"/>
    <mergeCell ref="C17:D17"/>
    <mergeCell ref="B11:D11"/>
    <mergeCell ref="A19:J19"/>
    <mergeCell ref="A20:B20"/>
    <mergeCell ref="C20:F20"/>
    <mergeCell ref="G20:J20"/>
    <mergeCell ref="F12:G12"/>
    <mergeCell ref="I12:J12"/>
    <mergeCell ref="A13:J13"/>
    <mergeCell ref="B14:D14"/>
    <mergeCell ref="C18:J18"/>
    <mergeCell ref="A8:J8"/>
    <mergeCell ref="A21:D21"/>
    <mergeCell ref="E21:J21"/>
    <mergeCell ref="A38:J38"/>
    <mergeCell ref="A26:B26"/>
    <mergeCell ref="C26:D26"/>
    <mergeCell ref="B4:E4"/>
    <mergeCell ref="F4:G4"/>
    <mergeCell ref="A2:J2"/>
    <mergeCell ref="A3:J3"/>
    <mergeCell ref="A9:J9"/>
    <mergeCell ref="G7:J7"/>
    <mergeCell ref="I35:J37"/>
    <mergeCell ref="A27:B27"/>
    <mergeCell ref="C27:D27"/>
    <mergeCell ref="G26:H26"/>
    <mergeCell ref="G27:H27"/>
    <mergeCell ref="I26:J26"/>
    <mergeCell ref="I23:J23"/>
    <mergeCell ref="A24:B24"/>
    <mergeCell ref="C23:D23"/>
    <mergeCell ref="A23:B23"/>
    <mergeCell ref="E23:F23"/>
    <mergeCell ref="A16:J16"/>
    <mergeCell ref="C33:J33"/>
    <mergeCell ref="C34:J34"/>
    <mergeCell ref="C31:J31"/>
    <mergeCell ref="C30:J30"/>
    <mergeCell ref="C32:J32"/>
    <mergeCell ref="I10:J10"/>
    <mergeCell ref="B10:G10"/>
    <mergeCell ref="I27:J27"/>
    <mergeCell ref="A28:J28"/>
    <mergeCell ref="G29:H29"/>
    <mergeCell ref="C29:F29"/>
    <mergeCell ref="I29:J29"/>
    <mergeCell ref="B12:D12"/>
    <mergeCell ref="G25:H25"/>
    <mergeCell ref="I25:J25"/>
    <mergeCell ref="G24:H24"/>
    <mergeCell ref="I24:J24"/>
    <mergeCell ref="C24:D24"/>
    <mergeCell ref="C25:D25"/>
    <mergeCell ref="E24:F24"/>
    <mergeCell ref="E25:F25"/>
    <mergeCell ref="E26:F26"/>
    <mergeCell ref="E27:F27"/>
    <mergeCell ref="A25:B25"/>
    <mergeCell ref="D44:F44"/>
    <mergeCell ref="A44:C44"/>
    <mergeCell ref="B41:C41"/>
    <mergeCell ref="A45:B45"/>
    <mergeCell ref="C45:G45"/>
    <mergeCell ref="H45:J45"/>
    <mergeCell ref="D39:E39"/>
    <mergeCell ref="F39:G39"/>
    <mergeCell ref="B40:C40"/>
    <mergeCell ref="H39:J39"/>
    <mergeCell ref="G41:H41"/>
    <mergeCell ref="D41:E41"/>
    <mergeCell ref="C42:D42"/>
    <mergeCell ref="F42:G42"/>
    <mergeCell ref="H42:I42"/>
    <mergeCell ref="G44:J44"/>
    <mergeCell ref="B39:C39"/>
    <mergeCell ref="D40:J40"/>
    <mergeCell ref="A48:B48"/>
    <mergeCell ref="D49:E49"/>
    <mergeCell ref="B49:C49"/>
    <mergeCell ref="A51:J55"/>
    <mergeCell ref="A50:J50"/>
    <mergeCell ref="C48:J48"/>
    <mergeCell ref="F49:J49"/>
    <mergeCell ref="C57:C59"/>
    <mergeCell ref="D57:D59"/>
    <mergeCell ref="E57:E59"/>
    <mergeCell ref="F57:F59"/>
    <mergeCell ref="A56:J56"/>
    <mergeCell ref="A57:B57"/>
    <mergeCell ref="A58:B58"/>
    <mergeCell ref="G57:G59"/>
    <mergeCell ref="H57:H59"/>
    <mergeCell ref="I57:I59"/>
    <mergeCell ref="J57:J59"/>
    <mergeCell ref="A84:C84"/>
    <mergeCell ref="D84:F84"/>
    <mergeCell ref="G84:J84"/>
    <mergeCell ref="F15:G15"/>
    <mergeCell ref="I15:J15"/>
    <mergeCell ref="B15:D15"/>
    <mergeCell ref="D65:J65"/>
    <mergeCell ref="D66:J73"/>
    <mergeCell ref="A65:C65"/>
    <mergeCell ref="C66:C68"/>
    <mergeCell ref="A81:J81"/>
    <mergeCell ref="A77:E77"/>
    <mergeCell ref="F77:J77"/>
    <mergeCell ref="A78:C80"/>
    <mergeCell ref="D78:E80"/>
    <mergeCell ref="F78:G80"/>
    <mergeCell ref="H78:J80"/>
    <mergeCell ref="A74:D74"/>
    <mergeCell ref="A75:J75"/>
    <mergeCell ref="A76:J76"/>
    <mergeCell ref="A66:A68"/>
    <mergeCell ref="B66:B68"/>
    <mergeCell ref="A59:B59"/>
    <mergeCell ref="A47:J47"/>
  </mergeCells>
  <hyperlinks>
    <hyperlink ref="A8" r:id="rId1" location="5143571-obtaining-a-911-address" display="https://www.stlouiscountymn.gov/departments-a-z/sheriff/emergency/911-emergency - 5143571-obtaining-a-911-address" xr:uid="{27A796B9-B1BC-4ECE-8235-FA02F6CDC31F}"/>
  </hyperlinks>
  <printOptions horizontalCentered="1"/>
  <pageMargins left="0.6" right="0.1" top="0.75" bottom="0" header="0.3" footer="0.3"/>
  <pageSetup scale="86" fitToHeight="2" orientation="portrait" r:id="rId2"/>
  <rowBreaks count="1" manualBreakCount="1">
    <brk id="55" max="9" man="1"/>
  </row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0</xdr:col>
                    <xdr:colOff>647700</xdr:colOff>
                    <xdr:row>5</xdr:row>
                    <xdr:rowOff>104775</xdr:rowOff>
                  </from>
                  <to>
                    <xdr:col>0</xdr:col>
                    <xdr:colOff>838200</xdr:colOff>
                    <xdr:row>7</xdr:row>
                    <xdr:rowOff>47625</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0</xdr:col>
                    <xdr:colOff>114300</xdr:colOff>
                    <xdr:row>18</xdr:row>
                    <xdr:rowOff>123825</xdr:rowOff>
                  </from>
                  <to>
                    <xdr:col>0</xdr:col>
                    <xdr:colOff>304800</xdr:colOff>
                    <xdr:row>20</xdr:row>
                    <xdr:rowOff>38100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0</xdr:col>
                    <xdr:colOff>114300</xdr:colOff>
                    <xdr:row>19</xdr:row>
                    <xdr:rowOff>133350</xdr:rowOff>
                  </from>
                  <to>
                    <xdr:col>0</xdr:col>
                    <xdr:colOff>304800</xdr:colOff>
                    <xdr:row>21</xdr:row>
                    <xdr:rowOff>28575</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2</xdr:col>
                    <xdr:colOff>285750</xdr:colOff>
                    <xdr:row>18</xdr:row>
                    <xdr:rowOff>123825</xdr:rowOff>
                  </from>
                  <to>
                    <xdr:col>2</xdr:col>
                    <xdr:colOff>485775</xdr:colOff>
                    <xdr:row>20</xdr:row>
                    <xdr:rowOff>38100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0</xdr:col>
                    <xdr:colOff>0</xdr:colOff>
                    <xdr:row>22</xdr:row>
                    <xdr:rowOff>104775</xdr:rowOff>
                  </from>
                  <to>
                    <xdr:col>0</xdr:col>
                    <xdr:colOff>190500</xdr:colOff>
                    <xdr:row>24</xdr:row>
                    <xdr:rowOff>47625</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0</xdr:col>
                    <xdr:colOff>0</xdr:colOff>
                    <xdr:row>23</xdr:row>
                    <xdr:rowOff>104775</xdr:rowOff>
                  </from>
                  <to>
                    <xdr:col>0</xdr:col>
                    <xdr:colOff>190500</xdr:colOff>
                    <xdr:row>25</xdr:row>
                    <xdr:rowOff>47625</xdr:rowOff>
                  </to>
                </anchor>
              </controlPr>
            </control>
          </mc:Choice>
        </mc:AlternateContent>
        <mc:AlternateContent xmlns:mc="http://schemas.openxmlformats.org/markup-compatibility/2006">
          <mc:Choice Requires="x14">
            <control shapeId="3079" r:id="rId11" name="Check Box 7">
              <controlPr defaultSize="0" autoFill="0" autoLine="0" autoPict="0">
                <anchor moveWithCells="1">
                  <from>
                    <xdr:col>0</xdr:col>
                    <xdr:colOff>0</xdr:colOff>
                    <xdr:row>24</xdr:row>
                    <xdr:rowOff>114300</xdr:rowOff>
                  </from>
                  <to>
                    <xdr:col>0</xdr:col>
                    <xdr:colOff>190500</xdr:colOff>
                    <xdr:row>26</xdr:row>
                    <xdr:rowOff>57150</xdr:rowOff>
                  </to>
                </anchor>
              </controlPr>
            </control>
          </mc:Choice>
        </mc:AlternateContent>
        <mc:AlternateContent xmlns:mc="http://schemas.openxmlformats.org/markup-compatibility/2006">
          <mc:Choice Requires="x14">
            <control shapeId="3080" r:id="rId12" name="Check Box 8">
              <controlPr defaultSize="0" autoFill="0" autoLine="0" autoPict="0">
                <anchor moveWithCells="1">
                  <from>
                    <xdr:col>1</xdr:col>
                    <xdr:colOff>876300</xdr:colOff>
                    <xdr:row>22</xdr:row>
                    <xdr:rowOff>104775</xdr:rowOff>
                  </from>
                  <to>
                    <xdr:col>2</xdr:col>
                    <xdr:colOff>171450</xdr:colOff>
                    <xdr:row>24</xdr:row>
                    <xdr:rowOff>47625</xdr:rowOff>
                  </to>
                </anchor>
              </controlPr>
            </control>
          </mc:Choice>
        </mc:AlternateContent>
        <mc:AlternateContent xmlns:mc="http://schemas.openxmlformats.org/markup-compatibility/2006">
          <mc:Choice Requires="x14">
            <control shapeId="3081" r:id="rId13" name="Check Box 9">
              <controlPr defaultSize="0" autoFill="0" autoLine="0" autoPict="0">
                <anchor moveWithCells="1">
                  <from>
                    <xdr:col>1</xdr:col>
                    <xdr:colOff>876300</xdr:colOff>
                    <xdr:row>23</xdr:row>
                    <xdr:rowOff>104775</xdr:rowOff>
                  </from>
                  <to>
                    <xdr:col>2</xdr:col>
                    <xdr:colOff>171450</xdr:colOff>
                    <xdr:row>25</xdr:row>
                    <xdr:rowOff>47625</xdr:rowOff>
                  </to>
                </anchor>
              </controlPr>
            </control>
          </mc:Choice>
        </mc:AlternateContent>
        <mc:AlternateContent xmlns:mc="http://schemas.openxmlformats.org/markup-compatibility/2006">
          <mc:Choice Requires="x14">
            <control shapeId="3082" r:id="rId14" name="Check Box 10">
              <controlPr defaultSize="0" autoFill="0" autoLine="0" autoPict="0">
                <anchor moveWithCells="1">
                  <from>
                    <xdr:col>1</xdr:col>
                    <xdr:colOff>876300</xdr:colOff>
                    <xdr:row>24</xdr:row>
                    <xdr:rowOff>104775</xdr:rowOff>
                  </from>
                  <to>
                    <xdr:col>2</xdr:col>
                    <xdr:colOff>171450</xdr:colOff>
                    <xdr:row>26</xdr:row>
                    <xdr:rowOff>47625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3</xdr:col>
                    <xdr:colOff>971550</xdr:colOff>
                    <xdr:row>22</xdr:row>
                    <xdr:rowOff>104775</xdr:rowOff>
                  </from>
                  <to>
                    <xdr:col>4</xdr:col>
                    <xdr:colOff>180975</xdr:colOff>
                    <xdr:row>24</xdr:row>
                    <xdr:rowOff>47625</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3</xdr:col>
                    <xdr:colOff>971550</xdr:colOff>
                    <xdr:row>23</xdr:row>
                    <xdr:rowOff>114300</xdr:rowOff>
                  </from>
                  <to>
                    <xdr:col>4</xdr:col>
                    <xdr:colOff>276225</xdr:colOff>
                    <xdr:row>25</xdr:row>
                    <xdr:rowOff>57150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6</xdr:col>
                    <xdr:colOff>0</xdr:colOff>
                    <xdr:row>22</xdr:row>
                    <xdr:rowOff>104775</xdr:rowOff>
                  </from>
                  <to>
                    <xdr:col>6</xdr:col>
                    <xdr:colOff>190500</xdr:colOff>
                    <xdr:row>24</xdr:row>
                    <xdr:rowOff>47625</xdr:rowOff>
                  </to>
                </anchor>
              </controlPr>
            </control>
          </mc:Choice>
        </mc:AlternateContent>
        <mc:AlternateContent xmlns:mc="http://schemas.openxmlformats.org/markup-compatibility/2006">
          <mc:Choice Requires="x14">
            <control shapeId="3088" r:id="rId18" name="Check Box 16">
              <controlPr defaultSize="0" autoFill="0" autoLine="0" autoPict="0">
                <anchor moveWithCells="1">
                  <from>
                    <xdr:col>6</xdr:col>
                    <xdr:colOff>0</xdr:colOff>
                    <xdr:row>23</xdr:row>
                    <xdr:rowOff>114300</xdr:rowOff>
                  </from>
                  <to>
                    <xdr:col>6</xdr:col>
                    <xdr:colOff>190500</xdr:colOff>
                    <xdr:row>25</xdr:row>
                    <xdr:rowOff>57150</xdr:rowOff>
                  </to>
                </anchor>
              </controlPr>
            </control>
          </mc:Choice>
        </mc:AlternateContent>
        <mc:AlternateContent xmlns:mc="http://schemas.openxmlformats.org/markup-compatibility/2006">
          <mc:Choice Requires="x14">
            <control shapeId="3089" r:id="rId19" name="Check Box 17">
              <controlPr defaultSize="0" autoFill="0" autoLine="0" autoPict="0">
                <anchor moveWithCells="1">
                  <from>
                    <xdr:col>7</xdr:col>
                    <xdr:colOff>828675</xdr:colOff>
                    <xdr:row>22</xdr:row>
                    <xdr:rowOff>104775</xdr:rowOff>
                  </from>
                  <to>
                    <xdr:col>8</xdr:col>
                    <xdr:colOff>171450</xdr:colOff>
                    <xdr:row>24</xdr:row>
                    <xdr:rowOff>47625</xdr:rowOff>
                  </to>
                </anchor>
              </controlPr>
            </control>
          </mc:Choice>
        </mc:AlternateContent>
        <mc:AlternateContent xmlns:mc="http://schemas.openxmlformats.org/markup-compatibility/2006">
          <mc:Choice Requires="x14">
            <control shapeId="3090" r:id="rId20" name="Check Box 18">
              <controlPr defaultSize="0" autoFill="0" autoLine="0" autoPict="0">
                <anchor moveWithCells="1">
                  <from>
                    <xdr:col>7</xdr:col>
                    <xdr:colOff>828675</xdr:colOff>
                    <xdr:row>23</xdr:row>
                    <xdr:rowOff>114300</xdr:rowOff>
                  </from>
                  <to>
                    <xdr:col>8</xdr:col>
                    <xdr:colOff>180975</xdr:colOff>
                    <xdr:row>25</xdr:row>
                    <xdr:rowOff>57150</xdr:rowOff>
                  </to>
                </anchor>
              </controlPr>
            </control>
          </mc:Choice>
        </mc:AlternateContent>
        <mc:AlternateContent xmlns:mc="http://schemas.openxmlformats.org/markup-compatibility/2006">
          <mc:Choice Requires="x14">
            <control shapeId="3091" r:id="rId21" name="Check Box 19">
              <controlPr defaultSize="0" autoFill="0" autoLine="0" autoPict="0">
                <anchor moveWithCells="1">
                  <from>
                    <xdr:col>0</xdr:col>
                    <xdr:colOff>85725</xdr:colOff>
                    <xdr:row>28</xdr:row>
                    <xdr:rowOff>9525</xdr:rowOff>
                  </from>
                  <to>
                    <xdr:col>0</xdr:col>
                    <xdr:colOff>276225</xdr:colOff>
                    <xdr:row>29</xdr:row>
                    <xdr:rowOff>28575</xdr:rowOff>
                  </to>
                </anchor>
              </controlPr>
            </control>
          </mc:Choice>
        </mc:AlternateContent>
        <mc:AlternateContent xmlns:mc="http://schemas.openxmlformats.org/markup-compatibility/2006">
          <mc:Choice Requires="x14">
            <control shapeId="3092" r:id="rId22" name="Check Box 20">
              <controlPr defaultSize="0" autoFill="0" autoLine="0" autoPict="0">
                <anchor moveWithCells="1">
                  <from>
                    <xdr:col>1</xdr:col>
                    <xdr:colOff>38100</xdr:colOff>
                    <xdr:row>28</xdr:row>
                    <xdr:rowOff>0</xdr:rowOff>
                  </from>
                  <to>
                    <xdr:col>1</xdr:col>
                    <xdr:colOff>228600</xdr:colOff>
                    <xdr:row>29</xdr:row>
                    <xdr:rowOff>19050</xdr:rowOff>
                  </to>
                </anchor>
              </controlPr>
            </control>
          </mc:Choice>
        </mc:AlternateContent>
        <mc:AlternateContent xmlns:mc="http://schemas.openxmlformats.org/markup-compatibility/2006">
          <mc:Choice Requires="x14">
            <control shapeId="3093" r:id="rId23" name="Check Box 21">
              <controlPr defaultSize="0" autoFill="0" autoLine="0" autoPict="0">
                <anchor moveWithCells="1">
                  <from>
                    <xdr:col>0</xdr:col>
                    <xdr:colOff>85725</xdr:colOff>
                    <xdr:row>28</xdr:row>
                    <xdr:rowOff>200025</xdr:rowOff>
                  </from>
                  <to>
                    <xdr:col>0</xdr:col>
                    <xdr:colOff>276225</xdr:colOff>
                    <xdr:row>30</xdr:row>
                    <xdr:rowOff>57150</xdr:rowOff>
                  </to>
                </anchor>
              </controlPr>
            </control>
          </mc:Choice>
        </mc:AlternateContent>
        <mc:AlternateContent xmlns:mc="http://schemas.openxmlformats.org/markup-compatibility/2006">
          <mc:Choice Requires="x14">
            <control shapeId="3094" r:id="rId24" name="Check Box 22">
              <controlPr defaultSize="0" autoFill="0" autoLine="0" autoPict="0">
                <anchor moveWithCells="1">
                  <from>
                    <xdr:col>1</xdr:col>
                    <xdr:colOff>38100</xdr:colOff>
                    <xdr:row>28</xdr:row>
                    <xdr:rowOff>200025</xdr:rowOff>
                  </from>
                  <to>
                    <xdr:col>1</xdr:col>
                    <xdr:colOff>228600</xdr:colOff>
                    <xdr:row>30</xdr:row>
                    <xdr:rowOff>57150</xdr:rowOff>
                  </to>
                </anchor>
              </controlPr>
            </control>
          </mc:Choice>
        </mc:AlternateContent>
        <mc:AlternateContent xmlns:mc="http://schemas.openxmlformats.org/markup-compatibility/2006">
          <mc:Choice Requires="x14">
            <control shapeId="3095" r:id="rId25" name="Check Box 23">
              <controlPr defaultSize="0" autoFill="0" autoLine="0" autoPict="0">
                <anchor moveWithCells="1">
                  <from>
                    <xdr:col>0</xdr:col>
                    <xdr:colOff>85725</xdr:colOff>
                    <xdr:row>29</xdr:row>
                    <xdr:rowOff>152400</xdr:rowOff>
                  </from>
                  <to>
                    <xdr:col>0</xdr:col>
                    <xdr:colOff>276225</xdr:colOff>
                    <xdr:row>30</xdr:row>
                    <xdr:rowOff>257175</xdr:rowOff>
                  </to>
                </anchor>
              </controlPr>
            </control>
          </mc:Choice>
        </mc:AlternateContent>
        <mc:AlternateContent xmlns:mc="http://schemas.openxmlformats.org/markup-compatibility/2006">
          <mc:Choice Requires="x14">
            <control shapeId="3096" r:id="rId26" name="Check Box 24">
              <controlPr defaultSize="0" autoFill="0" autoLine="0" autoPict="0">
                <anchor moveWithCells="1">
                  <from>
                    <xdr:col>1</xdr:col>
                    <xdr:colOff>38100</xdr:colOff>
                    <xdr:row>29</xdr:row>
                    <xdr:rowOff>152400</xdr:rowOff>
                  </from>
                  <to>
                    <xdr:col>1</xdr:col>
                    <xdr:colOff>228600</xdr:colOff>
                    <xdr:row>30</xdr:row>
                    <xdr:rowOff>257175</xdr:rowOff>
                  </to>
                </anchor>
              </controlPr>
            </control>
          </mc:Choice>
        </mc:AlternateContent>
        <mc:AlternateContent xmlns:mc="http://schemas.openxmlformats.org/markup-compatibility/2006">
          <mc:Choice Requires="x14">
            <control shapeId="3097" r:id="rId27" name="Check Box 25">
              <controlPr defaultSize="0" autoFill="0" autoLine="0" autoPict="0">
                <anchor moveWithCells="1">
                  <from>
                    <xdr:col>0</xdr:col>
                    <xdr:colOff>85725</xdr:colOff>
                    <xdr:row>30</xdr:row>
                    <xdr:rowOff>219075</xdr:rowOff>
                  </from>
                  <to>
                    <xdr:col>0</xdr:col>
                    <xdr:colOff>276225</xdr:colOff>
                    <xdr:row>32</xdr:row>
                    <xdr:rowOff>47625</xdr:rowOff>
                  </to>
                </anchor>
              </controlPr>
            </control>
          </mc:Choice>
        </mc:AlternateContent>
        <mc:AlternateContent xmlns:mc="http://schemas.openxmlformats.org/markup-compatibility/2006">
          <mc:Choice Requires="x14">
            <control shapeId="3098" r:id="rId28" name="Check Box 26">
              <controlPr defaultSize="0" autoFill="0" autoLine="0" autoPict="0">
                <anchor moveWithCells="1">
                  <from>
                    <xdr:col>1</xdr:col>
                    <xdr:colOff>38100</xdr:colOff>
                    <xdr:row>30</xdr:row>
                    <xdr:rowOff>219075</xdr:rowOff>
                  </from>
                  <to>
                    <xdr:col>1</xdr:col>
                    <xdr:colOff>228600</xdr:colOff>
                    <xdr:row>32</xdr:row>
                    <xdr:rowOff>47625</xdr:rowOff>
                  </to>
                </anchor>
              </controlPr>
            </control>
          </mc:Choice>
        </mc:AlternateContent>
        <mc:AlternateContent xmlns:mc="http://schemas.openxmlformats.org/markup-compatibility/2006">
          <mc:Choice Requires="x14">
            <control shapeId="3099" r:id="rId29" name="Check Box 27">
              <controlPr defaultSize="0" autoFill="0" autoLine="0" autoPict="0">
                <anchor moveWithCells="1">
                  <from>
                    <xdr:col>0</xdr:col>
                    <xdr:colOff>85725</xdr:colOff>
                    <xdr:row>31</xdr:row>
                    <xdr:rowOff>114300</xdr:rowOff>
                  </from>
                  <to>
                    <xdr:col>0</xdr:col>
                    <xdr:colOff>276225</xdr:colOff>
                    <xdr:row>33</xdr:row>
                    <xdr:rowOff>57150</xdr:rowOff>
                  </to>
                </anchor>
              </controlPr>
            </control>
          </mc:Choice>
        </mc:AlternateContent>
        <mc:AlternateContent xmlns:mc="http://schemas.openxmlformats.org/markup-compatibility/2006">
          <mc:Choice Requires="x14">
            <control shapeId="3100" r:id="rId30" name="Check Box 28">
              <controlPr defaultSize="0" autoFill="0" autoLine="0" autoPict="0">
                <anchor moveWithCells="1">
                  <from>
                    <xdr:col>1</xdr:col>
                    <xdr:colOff>38100</xdr:colOff>
                    <xdr:row>31</xdr:row>
                    <xdr:rowOff>114300</xdr:rowOff>
                  </from>
                  <to>
                    <xdr:col>1</xdr:col>
                    <xdr:colOff>228600</xdr:colOff>
                    <xdr:row>33</xdr:row>
                    <xdr:rowOff>57150</xdr:rowOff>
                  </to>
                </anchor>
              </controlPr>
            </control>
          </mc:Choice>
        </mc:AlternateContent>
        <mc:AlternateContent xmlns:mc="http://schemas.openxmlformats.org/markup-compatibility/2006">
          <mc:Choice Requires="x14">
            <control shapeId="3102" r:id="rId31" name="Check Box 30">
              <controlPr defaultSize="0" autoFill="0" autoLine="0" autoPict="0">
                <anchor moveWithCells="1">
                  <from>
                    <xdr:col>1</xdr:col>
                    <xdr:colOff>695325</xdr:colOff>
                    <xdr:row>35</xdr:row>
                    <xdr:rowOff>104775</xdr:rowOff>
                  </from>
                  <to>
                    <xdr:col>2</xdr:col>
                    <xdr:colOff>28575</xdr:colOff>
                    <xdr:row>37</xdr:row>
                    <xdr:rowOff>38100</xdr:rowOff>
                  </to>
                </anchor>
              </controlPr>
            </control>
          </mc:Choice>
        </mc:AlternateContent>
        <mc:AlternateContent xmlns:mc="http://schemas.openxmlformats.org/markup-compatibility/2006">
          <mc:Choice Requires="x14">
            <control shapeId="3103" r:id="rId32" name="Check Box 31">
              <controlPr defaultSize="0" autoFill="0" autoLine="0" autoPict="0">
                <anchor moveWithCells="1">
                  <from>
                    <xdr:col>1</xdr:col>
                    <xdr:colOff>704850</xdr:colOff>
                    <xdr:row>33</xdr:row>
                    <xdr:rowOff>104775</xdr:rowOff>
                  </from>
                  <to>
                    <xdr:col>2</xdr:col>
                    <xdr:colOff>38100</xdr:colOff>
                    <xdr:row>35</xdr:row>
                    <xdr:rowOff>47625</xdr:rowOff>
                  </to>
                </anchor>
              </controlPr>
            </control>
          </mc:Choice>
        </mc:AlternateContent>
        <mc:AlternateContent xmlns:mc="http://schemas.openxmlformats.org/markup-compatibility/2006">
          <mc:Choice Requires="x14">
            <control shapeId="3104" r:id="rId33" name="Check Box 32">
              <controlPr defaultSize="0" autoFill="0" autoLine="0" autoPict="0">
                <anchor moveWithCells="1">
                  <from>
                    <xdr:col>3</xdr:col>
                    <xdr:colOff>781050</xdr:colOff>
                    <xdr:row>33</xdr:row>
                    <xdr:rowOff>114300</xdr:rowOff>
                  </from>
                  <to>
                    <xdr:col>4</xdr:col>
                    <xdr:colOff>38100</xdr:colOff>
                    <xdr:row>35</xdr:row>
                    <xdr:rowOff>57150</xdr:rowOff>
                  </to>
                </anchor>
              </controlPr>
            </control>
          </mc:Choice>
        </mc:AlternateContent>
        <mc:AlternateContent xmlns:mc="http://schemas.openxmlformats.org/markup-compatibility/2006">
          <mc:Choice Requires="x14">
            <control shapeId="3105" r:id="rId34" name="Check Box 33">
              <controlPr defaultSize="0" autoFill="0" autoLine="0" autoPict="0">
                <anchor moveWithCells="1">
                  <from>
                    <xdr:col>6</xdr:col>
                    <xdr:colOff>428625</xdr:colOff>
                    <xdr:row>33</xdr:row>
                    <xdr:rowOff>104775</xdr:rowOff>
                  </from>
                  <to>
                    <xdr:col>7</xdr:col>
                    <xdr:colOff>47625</xdr:colOff>
                    <xdr:row>35</xdr:row>
                    <xdr:rowOff>47625</xdr:rowOff>
                  </to>
                </anchor>
              </controlPr>
            </control>
          </mc:Choice>
        </mc:AlternateContent>
        <mc:AlternateContent xmlns:mc="http://schemas.openxmlformats.org/markup-compatibility/2006">
          <mc:Choice Requires="x14">
            <control shapeId="3106" r:id="rId35" name="Check Box 34">
              <controlPr defaultSize="0" autoFill="0" autoLine="0" autoPict="0">
                <anchor moveWithCells="1">
                  <from>
                    <xdr:col>3</xdr:col>
                    <xdr:colOff>771525</xdr:colOff>
                    <xdr:row>35</xdr:row>
                    <xdr:rowOff>114300</xdr:rowOff>
                  </from>
                  <to>
                    <xdr:col>4</xdr:col>
                    <xdr:colOff>28575</xdr:colOff>
                    <xdr:row>37</xdr:row>
                    <xdr:rowOff>47625</xdr:rowOff>
                  </to>
                </anchor>
              </controlPr>
            </control>
          </mc:Choice>
        </mc:AlternateContent>
        <mc:AlternateContent xmlns:mc="http://schemas.openxmlformats.org/markup-compatibility/2006">
          <mc:Choice Requires="x14">
            <control shapeId="3107" r:id="rId36" name="Check Box 35">
              <controlPr defaultSize="0" autoFill="0" autoLine="0" autoPict="0">
                <anchor moveWithCells="1">
                  <from>
                    <xdr:col>0</xdr:col>
                    <xdr:colOff>847725</xdr:colOff>
                    <xdr:row>37</xdr:row>
                    <xdr:rowOff>133350</xdr:rowOff>
                  </from>
                  <to>
                    <xdr:col>1</xdr:col>
                    <xdr:colOff>476250</xdr:colOff>
                    <xdr:row>39</xdr:row>
                    <xdr:rowOff>57150</xdr:rowOff>
                  </to>
                </anchor>
              </controlPr>
            </control>
          </mc:Choice>
        </mc:AlternateContent>
        <mc:AlternateContent xmlns:mc="http://schemas.openxmlformats.org/markup-compatibility/2006">
          <mc:Choice Requires="x14">
            <control shapeId="3108" r:id="rId37" name="Check Box 36">
              <controlPr defaultSize="0" autoFill="0" autoLine="0" autoPict="0">
                <anchor moveWithCells="1">
                  <from>
                    <xdr:col>3</xdr:col>
                    <xdr:colOff>0</xdr:colOff>
                    <xdr:row>37</xdr:row>
                    <xdr:rowOff>133350</xdr:rowOff>
                  </from>
                  <to>
                    <xdr:col>3</xdr:col>
                    <xdr:colOff>485775</xdr:colOff>
                    <xdr:row>39</xdr:row>
                    <xdr:rowOff>47625</xdr:rowOff>
                  </to>
                </anchor>
              </controlPr>
            </control>
          </mc:Choice>
        </mc:AlternateContent>
        <mc:AlternateContent xmlns:mc="http://schemas.openxmlformats.org/markup-compatibility/2006">
          <mc:Choice Requires="x14">
            <control shapeId="3109" r:id="rId38" name="Check Box 37">
              <controlPr defaultSize="0" autoFill="0" autoLine="0" autoPict="0">
                <anchor moveWithCells="1">
                  <from>
                    <xdr:col>5</xdr:col>
                    <xdr:colOff>9525</xdr:colOff>
                    <xdr:row>37</xdr:row>
                    <xdr:rowOff>133350</xdr:rowOff>
                  </from>
                  <to>
                    <xdr:col>5</xdr:col>
                    <xdr:colOff>409575</xdr:colOff>
                    <xdr:row>39</xdr:row>
                    <xdr:rowOff>47625</xdr:rowOff>
                  </to>
                </anchor>
              </controlPr>
            </control>
          </mc:Choice>
        </mc:AlternateContent>
        <mc:AlternateContent xmlns:mc="http://schemas.openxmlformats.org/markup-compatibility/2006">
          <mc:Choice Requires="x14">
            <control shapeId="3110" r:id="rId39" name="Check Box 38">
              <controlPr defaultSize="0" autoFill="0" autoLine="0" autoPict="0">
                <anchor moveWithCells="1">
                  <from>
                    <xdr:col>7</xdr:col>
                    <xdr:colOff>66675</xdr:colOff>
                    <xdr:row>37</xdr:row>
                    <xdr:rowOff>133350</xdr:rowOff>
                  </from>
                  <to>
                    <xdr:col>7</xdr:col>
                    <xdr:colOff>666750</xdr:colOff>
                    <xdr:row>39</xdr:row>
                    <xdr:rowOff>47625</xdr:rowOff>
                  </to>
                </anchor>
              </controlPr>
            </control>
          </mc:Choice>
        </mc:AlternateContent>
        <mc:AlternateContent xmlns:mc="http://schemas.openxmlformats.org/markup-compatibility/2006">
          <mc:Choice Requires="x14">
            <control shapeId="3111" r:id="rId40" name="Check Box 39">
              <controlPr defaultSize="0" autoFill="0" autoLine="0" autoPict="0">
                <anchor moveWithCells="1">
                  <from>
                    <xdr:col>0</xdr:col>
                    <xdr:colOff>847725</xdr:colOff>
                    <xdr:row>38</xdr:row>
                    <xdr:rowOff>104775</xdr:rowOff>
                  </from>
                  <to>
                    <xdr:col>1</xdr:col>
                    <xdr:colOff>495300</xdr:colOff>
                    <xdr:row>40</xdr:row>
                    <xdr:rowOff>47625</xdr:rowOff>
                  </to>
                </anchor>
              </controlPr>
            </control>
          </mc:Choice>
        </mc:AlternateContent>
        <mc:AlternateContent xmlns:mc="http://schemas.openxmlformats.org/markup-compatibility/2006">
          <mc:Choice Requires="x14">
            <control shapeId="3112" r:id="rId41" name="Check Box 40">
              <controlPr defaultSize="0" autoFill="0" autoLine="0" autoPict="0">
                <anchor moveWithCells="1">
                  <from>
                    <xdr:col>0</xdr:col>
                    <xdr:colOff>847725</xdr:colOff>
                    <xdr:row>39</xdr:row>
                    <xdr:rowOff>104775</xdr:rowOff>
                  </from>
                  <to>
                    <xdr:col>1</xdr:col>
                    <xdr:colOff>438150</xdr:colOff>
                    <xdr:row>41</xdr:row>
                    <xdr:rowOff>47625</xdr:rowOff>
                  </to>
                </anchor>
              </controlPr>
            </control>
          </mc:Choice>
        </mc:AlternateContent>
        <mc:AlternateContent xmlns:mc="http://schemas.openxmlformats.org/markup-compatibility/2006">
          <mc:Choice Requires="x14">
            <control shapeId="3113" r:id="rId42" name="Check Box 41">
              <controlPr defaultSize="0" autoFill="0" autoLine="0" autoPict="0">
                <anchor moveWithCells="1">
                  <from>
                    <xdr:col>3</xdr:col>
                    <xdr:colOff>0</xdr:colOff>
                    <xdr:row>39</xdr:row>
                    <xdr:rowOff>104775</xdr:rowOff>
                  </from>
                  <to>
                    <xdr:col>3</xdr:col>
                    <xdr:colOff>485775</xdr:colOff>
                    <xdr:row>41</xdr:row>
                    <xdr:rowOff>47625</xdr:rowOff>
                  </to>
                </anchor>
              </controlPr>
            </control>
          </mc:Choice>
        </mc:AlternateContent>
        <mc:AlternateContent xmlns:mc="http://schemas.openxmlformats.org/markup-compatibility/2006">
          <mc:Choice Requires="x14">
            <control shapeId="3114" r:id="rId43" name="Check Box 42">
              <controlPr defaultSize="0" autoFill="0" autoLine="0" autoPict="0">
                <anchor moveWithCells="1">
                  <from>
                    <xdr:col>5</xdr:col>
                    <xdr:colOff>0</xdr:colOff>
                    <xdr:row>39</xdr:row>
                    <xdr:rowOff>114300</xdr:rowOff>
                  </from>
                  <to>
                    <xdr:col>5</xdr:col>
                    <xdr:colOff>352425</xdr:colOff>
                    <xdr:row>41</xdr:row>
                    <xdr:rowOff>57150</xdr:rowOff>
                  </to>
                </anchor>
              </controlPr>
            </control>
          </mc:Choice>
        </mc:AlternateContent>
        <mc:AlternateContent xmlns:mc="http://schemas.openxmlformats.org/markup-compatibility/2006">
          <mc:Choice Requires="x14">
            <control shapeId="3115" r:id="rId44" name="Check Box 43">
              <controlPr defaultSize="0" autoFill="0" autoLine="0" autoPict="0">
                <anchor moveWithCells="1">
                  <from>
                    <xdr:col>8</xdr:col>
                    <xdr:colOff>9525</xdr:colOff>
                    <xdr:row>39</xdr:row>
                    <xdr:rowOff>114300</xdr:rowOff>
                  </from>
                  <to>
                    <xdr:col>8</xdr:col>
                    <xdr:colOff>352425</xdr:colOff>
                    <xdr:row>41</xdr:row>
                    <xdr:rowOff>57150</xdr:rowOff>
                  </to>
                </anchor>
              </controlPr>
            </control>
          </mc:Choice>
        </mc:AlternateContent>
        <mc:AlternateContent xmlns:mc="http://schemas.openxmlformats.org/markup-compatibility/2006">
          <mc:Choice Requires="x14">
            <control shapeId="3116" r:id="rId45" name="Check Box 44">
              <controlPr defaultSize="0" autoFill="0" autoLine="0" autoPict="0">
                <anchor moveWithCells="1">
                  <from>
                    <xdr:col>9</xdr:col>
                    <xdr:colOff>76200</xdr:colOff>
                    <xdr:row>39</xdr:row>
                    <xdr:rowOff>114300</xdr:rowOff>
                  </from>
                  <to>
                    <xdr:col>9</xdr:col>
                    <xdr:colOff>390525</xdr:colOff>
                    <xdr:row>41</xdr:row>
                    <xdr:rowOff>57150</xdr:rowOff>
                  </to>
                </anchor>
              </controlPr>
            </control>
          </mc:Choice>
        </mc:AlternateContent>
        <mc:AlternateContent xmlns:mc="http://schemas.openxmlformats.org/markup-compatibility/2006">
          <mc:Choice Requires="x14">
            <control shapeId="3118" r:id="rId46" name="Check Box 46">
              <controlPr defaultSize="0" autoFill="0" autoLine="0" autoPict="0">
                <anchor moveWithCells="1">
                  <from>
                    <xdr:col>0</xdr:col>
                    <xdr:colOff>9525</xdr:colOff>
                    <xdr:row>59</xdr:row>
                    <xdr:rowOff>57150</xdr:rowOff>
                  </from>
                  <to>
                    <xdr:col>0</xdr:col>
                    <xdr:colOff>238125</xdr:colOff>
                    <xdr:row>59</xdr:row>
                    <xdr:rowOff>247650</xdr:rowOff>
                  </to>
                </anchor>
              </controlPr>
            </control>
          </mc:Choice>
        </mc:AlternateContent>
        <mc:AlternateContent xmlns:mc="http://schemas.openxmlformats.org/markup-compatibility/2006">
          <mc:Choice Requires="x14">
            <control shapeId="3119" r:id="rId47" name="Check Box 47">
              <controlPr defaultSize="0" autoFill="0" autoLine="0" autoPict="0">
                <anchor moveWithCells="1">
                  <from>
                    <xdr:col>0</xdr:col>
                    <xdr:colOff>0</xdr:colOff>
                    <xdr:row>59</xdr:row>
                    <xdr:rowOff>352425</xdr:rowOff>
                  </from>
                  <to>
                    <xdr:col>0</xdr:col>
                    <xdr:colOff>228600</xdr:colOff>
                    <xdr:row>60</xdr:row>
                    <xdr:rowOff>219075</xdr:rowOff>
                  </to>
                </anchor>
              </controlPr>
            </control>
          </mc:Choice>
        </mc:AlternateContent>
        <mc:AlternateContent xmlns:mc="http://schemas.openxmlformats.org/markup-compatibility/2006">
          <mc:Choice Requires="x14">
            <control shapeId="3120" r:id="rId48" name="Check Box 48">
              <controlPr defaultSize="0" autoFill="0" autoLine="0" autoPict="0">
                <anchor moveWithCells="1">
                  <from>
                    <xdr:col>0</xdr:col>
                    <xdr:colOff>0</xdr:colOff>
                    <xdr:row>61</xdr:row>
                    <xdr:rowOff>19050</xdr:rowOff>
                  </from>
                  <to>
                    <xdr:col>0</xdr:col>
                    <xdr:colOff>228600</xdr:colOff>
                    <xdr:row>61</xdr:row>
                    <xdr:rowOff>285750</xdr:rowOff>
                  </to>
                </anchor>
              </controlPr>
            </control>
          </mc:Choice>
        </mc:AlternateContent>
        <mc:AlternateContent xmlns:mc="http://schemas.openxmlformats.org/markup-compatibility/2006">
          <mc:Choice Requires="x14">
            <control shapeId="3121" r:id="rId49" name="Check Box 49">
              <controlPr defaultSize="0" autoFill="0" autoLine="0" autoPict="0">
                <anchor moveWithCells="1">
                  <from>
                    <xdr:col>0</xdr:col>
                    <xdr:colOff>0</xdr:colOff>
                    <xdr:row>62</xdr:row>
                    <xdr:rowOff>95250</xdr:rowOff>
                  </from>
                  <to>
                    <xdr:col>0</xdr:col>
                    <xdr:colOff>228600</xdr:colOff>
                    <xdr:row>62</xdr:row>
                    <xdr:rowOff>361950</xdr:rowOff>
                  </to>
                </anchor>
              </controlPr>
            </control>
          </mc:Choice>
        </mc:AlternateContent>
        <mc:AlternateContent xmlns:mc="http://schemas.openxmlformats.org/markup-compatibility/2006">
          <mc:Choice Requires="x14">
            <control shapeId="3122" r:id="rId50" name="Check Box 50">
              <controlPr defaultSize="0" autoFill="0" autoLine="0" autoPict="0">
                <anchor moveWithCells="1">
                  <from>
                    <xdr:col>0</xdr:col>
                    <xdr:colOff>0</xdr:colOff>
                    <xdr:row>63</xdr:row>
                    <xdr:rowOff>0</xdr:rowOff>
                  </from>
                  <to>
                    <xdr:col>0</xdr:col>
                    <xdr:colOff>228600</xdr:colOff>
                    <xdr:row>64</xdr:row>
                    <xdr:rowOff>19050</xdr:rowOff>
                  </to>
                </anchor>
              </controlPr>
            </control>
          </mc:Choice>
        </mc:AlternateContent>
        <mc:AlternateContent xmlns:mc="http://schemas.openxmlformats.org/markup-compatibility/2006">
          <mc:Choice Requires="x14">
            <control shapeId="3144" r:id="rId51" name="Check Box 72">
              <controlPr defaultSize="0" autoFill="0" autoLine="0" autoPict="0">
                <anchor moveWithCells="1">
                  <from>
                    <xdr:col>3</xdr:col>
                    <xdr:colOff>323850</xdr:colOff>
                    <xdr:row>62</xdr:row>
                    <xdr:rowOff>104775</xdr:rowOff>
                  </from>
                  <to>
                    <xdr:col>3</xdr:col>
                    <xdr:colOff>552450</xdr:colOff>
                    <xdr:row>62</xdr:row>
                    <xdr:rowOff>371475</xdr:rowOff>
                  </to>
                </anchor>
              </controlPr>
            </control>
          </mc:Choice>
        </mc:AlternateContent>
        <mc:AlternateContent xmlns:mc="http://schemas.openxmlformats.org/markup-compatibility/2006">
          <mc:Choice Requires="x14">
            <control shapeId="3145" r:id="rId52" name="Check Box 73">
              <controlPr defaultSize="0" autoFill="0" autoLine="0" autoPict="0">
                <anchor moveWithCells="1">
                  <from>
                    <xdr:col>4</xdr:col>
                    <xdr:colOff>161925</xdr:colOff>
                    <xdr:row>62</xdr:row>
                    <xdr:rowOff>104775</xdr:rowOff>
                  </from>
                  <to>
                    <xdr:col>4</xdr:col>
                    <xdr:colOff>390525</xdr:colOff>
                    <xdr:row>62</xdr:row>
                    <xdr:rowOff>371475</xdr:rowOff>
                  </to>
                </anchor>
              </controlPr>
            </control>
          </mc:Choice>
        </mc:AlternateContent>
        <mc:AlternateContent xmlns:mc="http://schemas.openxmlformats.org/markup-compatibility/2006">
          <mc:Choice Requires="x14">
            <control shapeId="3146" r:id="rId53" name="Check Box 74">
              <controlPr defaultSize="0" autoFill="0" autoLine="0" autoPict="0">
                <anchor moveWithCells="1">
                  <from>
                    <xdr:col>1</xdr:col>
                    <xdr:colOff>876300</xdr:colOff>
                    <xdr:row>25</xdr:row>
                    <xdr:rowOff>104775</xdr:rowOff>
                  </from>
                  <to>
                    <xdr:col>2</xdr:col>
                    <xdr:colOff>180975</xdr:colOff>
                    <xdr:row>27</xdr:row>
                    <xdr:rowOff>28575</xdr:rowOff>
                  </to>
                </anchor>
              </controlPr>
            </control>
          </mc:Choice>
        </mc:AlternateContent>
        <mc:AlternateContent xmlns:mc="http://schemas.openxmlformats.org/markup-compatibility/2006">
          <mc:Choice Requires="x14">
            <control shapeId="3147" r:id="rId54" name="Check Box 75">
              <controlPr defaultSize="0" autoFill="0" autoLine="0" autoPict="0">
                <anchor moveWithCells="1">
                  <from>
                    <xdr:col>5</xdr:col>
                    <xdr:colOff>304800</xdr:colOff>
                    <xdr:row>62</xdr:row>
                    <xdr:rowOff>95250</xdr:rowOff>
                  </from>
                  <to>
                    <xdr:col>5</xdr:col>
                    <xdr:colOff>533400</xdr:colOff>
                    <xdr:row>62</xdr:row>
                    <xdr:rowOff>361950</xdr:rowOff>
                  </to>
                </anchor>
              </controlPr>
            </control>
          </mc:Choice>
        </mc:AlternateContent>
        <mc:AlternateContent xmlns:mc="http://schemas.openxmlformats.org/markup-compatibility/2006">
          <mc:Choice Requires="x14">
            <control shapeId="3148" r:id="rId55" name="Check Box 76">
              <controlPr defaultSize="0" autoFill="0" autoLine="0" autoPict="0">
                <anchor moveWithCells="1">
                  <from>
                    <xdr:col>6</xdr:col>
                    <xdr:colOff>171450</xdr:colOff>
                    <xdr:row>62</xdr:row>
                    <xdr:rowOff>95250</xdr:rowOff>
                  </from>
                  <to>
                    <xdr:col>6</xdr:col>
                    <xdr:colOff>400050</xdr:colOff>
                    <xdr:row>62</xdr:row>
                    <xdr:rowOff>361950</xdr:rowOff>
                  </to>
                </anchor>
              </controlPr>
            </control>
          </mc:Choice>
        </mc:AlternateContent>
        <mc:AlternateContent xmlns:mc="http://schemas.openxmlformats.org/markup-compatibility/2006">
          <mc:Choice Requires="x14">
            <control shapeId="3149" r:id="rId56" name="Check Box 77">
              <controlPr defaultSize="0" autoFill="0" autoLine="0" autoPict="0">
                <anchor moveWithCells="1">
                  <from>
                    <xdr:col>3</xdr:col>
                    <xdr:colOff>342900</xdr:colOff>
                    <xdr:row>59</xdr:row>
                    <xdr:rowOff>95250</xdr:rowOff>
                  </from>
                  <to>
                    <xdr:col>3</xdr:col>
                    <xdr:colOff>571500</xdr:colOff>
                    <xdr:row>59</xdr:row>
                    <xdr:rowOff>266700</xdr:rowOff>
                  </to>
                </anchor>
              </controlPr>
            </control>
          </mc:Choice>
        </mc:AlternateContent>
        <mc:AlternateContent xmlns:mc="http://schemas.openxmlformats.org/markup-compatibility/2006">
          <mc:Choice Requires="x14">
            <control shapeId="3150" r:id="rId57" name="Check Box 78">
              <controlPr defaultSize="0" autoFill="0" autoLine="0" autoPict="0">
                <anchor moveWithCells="1">
                  <from>
                    <xdr:col>4</xdr:col>
                    <xdr:colOff>171450</xdr:colOff>
                    <xdr:row>59</xdr:row>
                    <xdr:rowOff>76200</xdr:rowOff>
                  </from>
                  <to>
                    <xdr:col>4</xdr:col>
                    <xdr:colOff>400050</xdr:colOff>
                    <xdr:row>59</xdr:row>
                    <xdr:rowOff>247650</xdr:rowOff>
                  </to>
                </anchor>
              </controlPr>
            </control>
          </mc:Choice>
        </mc:AlternateContent>
        <mc:AlternateContent xmlns:mc="http://schemas.openxmlformats.org/markup-compatibility/2006">
          <mc:Choice Requires="x14">
            <control shapeId="3151" r:id="rId58" name="Check Box 79">
              <controlPr defaultSize="0" autoFill="0" autoLine="0" autoPict="0">
                <anchor moveWithCells="1">
                  <from>
                    <xdr:col>5</xdr:col>
                    <xdr:colOff>323850</xdr:colOff>
                    <xdr:row>59</xdr:row>
                    <xdr:rowOff>95250</xdr:rowOff>
                  </from>
                  <to>
                    <xdr:col>5</xdr:col>
                    <xdr:colOff>552450</xdr:colOff>
                    <xdr:row>59</xdr:row>
                    <xdr:rowOff>266700</xdr:rowOff>
                  </to>
                </anchor>
              </controlPr>
            </control>
          </mc:Choice>
        </mc:AlternateContent>
        <mc:AlternateContent xmlns:mc="http://schemas.openxmlformats.org/markup-compatibility/2006">
          <mc:Choice Requires="x14">
            <control shapeId="3152" r:id="rId59" name="Check Box 80">
              <controlPr defaultSize="0" autoFill="0" autoLine="0" autoPict="0">
                <anchor moveWithCells="1">
                  <from>
                    <xdr:col>6</xdr:col>
                    <xdr:colOff>171450</xdr:colOff>
                    <xdr:row>59</xdr:row>
                    <xdr:rowOff>76200</xdr:rowOff>
                  </from>
                  <to>
                    <xdr:col>6</xdr:col>
                    <xdr:colOff>400050</xdr:colOff>
                    <xdr:row>59</xdr:row>
                    <xdr:rowOff>247650</xdr:rowOff>
                  </to>
                </anchor>
              </controlPr>
            </control>
          </mc:Choice>
        </mc:AlternateContent>
        <mc:AlternateContent xmlns:mc="http://schemas.openxmlformats.org/markup-compatibility/2006">
          <mc:Choice Requires="x14">
            <control shapeId="3153" r:id="rId60" name="Check Box 81">
              <controlPr defaultSize="0" autoFill="0" autoLine="0" autoPict="0">
                <anchor moveWithCells="1">
                  <from>
                    <xdr:col>7</xdr:col>
                    <xdr:colOff>295275</xdr:colOff>
                    <xdr:row>59</xdr:row>
                    <xdr:rowOff>95250</xdr:rowOff>
                  </from>
                  <to>
                    <xdr:col>7</xdr:col>
                    <xdr:colOff>523875</xdr:colOff>
                    <xdr:row>59</xdr:row>
                    <xdr:rowOff>276225</xdr:rowOff>
                  </to>
                </anchor>
              </controlPr>
            </control>
          </mc:Choice>
        </mc:AlternateContent>
        <mc:AlternateContent xmlns:mc="http://schemas.openxmlformats.org/markup-compatibility/2006">
          <mc:Choice Requires="x14">
            <control shapeId="3154" r:id="rId61" name="Check Box 82">
              <controlPr defaultSize="0" autoFill="0" autoLine="0" autoPict="0">
                <anchor moveWithCells="1">
                  <from>
                    <xdr:col>8</xdr:col>
                    <xdr:colOff>171450</xdr:colOff>
                    <xdr:row>59</xdr:row>
                    <xdr:rowOff>66675</xdr:rowOff>
                  </from>
                  <to>
                    <xdr:col>8</xdr:col>
                    <xdr:colOff>400050</xdr:colOff>
                    <xdr:row>59</xdr:row>
                    <xdr:rowOff>247650</xdr:rowOff>
                  </to>
                </anchor>
              </controlPr>
            </control>
          </mc:Choice>
        </mc:AlternateContent>
        <mc:AlternateContent xmlns:mc="http://schemas.openxmlformats.org/markup-compatibility/2006">
          <mc:Choice Requires="x14">
            <control shapeId="3155" r:id="rId62" name="Check Box 83">
              <controlPr defaultSize="0" autoFill="0" autoLine="0" autoPict="0">
                <anchor moveWithCells="1">
                  <from>
                    <xdr:col>9</xdr:col>
                    <xdr:colOff>171450</xdr:colOff>
                    <xdr:row>59</xdr:row>
                    <xdr:rowOff>66675</xdr:rowOff>
                  </from>
                  <to>
                    <xdr:col>9</xdr:col>
                    <xdr:colOff>400050</xdr:colOff>
                    <xdr:row>59</xdr:row>
                    <xdr:rowOff>247650</xdr:rowOff>
                  </to>
                </anchor>
              </controlPr>
            </control>
          </mc:Choice>
        </mc:AlternateContent>
        <mc:AlternateContent xmlns:mc="http://schemas.openxmlformats.org/markup-compatibility/2006">
          <mc:Choice Requires="x14">
            <control shapeId="3157" r:id="rId63" name="Check Box 85">
              <controlPr defaultSize="0" autoFill="0" autoLine="0" autoPict="0">
                <anchor moveWithCells="1">
                  <from>
                    <xdr:col>9</xdr:col>
                    <xdr:colOff>171450</xdr:colOff>
                    <xdr:row>59</xdr:row>
                    <xdr:rowOff>352425</xdr:rowOff>
                  </from>
                  <to>
                    <xdr:col>9</xdr:col>
                    <xdr:colOff>400050</xdr:colOff>
                    <xdr:row>60</xdr:row>
                    <xdr:rowOff>228600</xdr:rowOff>
                  </to>
                </anchor>
              </controlPr>
            </control>
          </mc:Choice>
        </mc:AlternateContent>
        <mc:AlternateContent xmlns:mc="http://schemas.openxmlformats.org/markup-compatibility/2006">
          <mc:Choice Requires="x14">
            <control shapeId="3158" r:id="rId64" name="Check Box 86">
              <controlPr defaultSize="0" autoFill="0" autoLine="0" autoPict="0">
                <anchor moveWithCells="1">
                  <from>
                    <xdr:col>8</xdr:col>
                    <xdr:colOff>161925</xdr:colOff>
                    <xdr:row>59</xdr:row>
                    <xdr:rowOff>342900</xdr:rowOff>
                  </from>
                  <to>
                    <xdr:col>8</xdr:col>
                    <xdr:colOff>390525</xdr:colOff>
                    <xdr:row>60</xdr:row>
                    <xdr:rowOff>209550</xdr:rowOff>
                  </to>
                </anchor>
              </controlPr>
            </control>
          </mc:Choice>
        </mc:AlternateContent>
        <mc:AlternateContent xmlns:mc="http://schemas.openxmlformats.org/markup-compatibility/2006">
          <mc:Choice Requires="x14">
            <control shapeId="3159" r:id="rId65" name="Check Box 87">
              <controlPr defaultSize="0" autoFill="0" autoLine="0" autoPict="0">
                <anchor moveWithCells="1">
                  <from>
                    <xdr:col>7</xdr:col>
                    <xdr:colOff>285750</xdr:colOff>
                    <xdr:row>60</xdr:row>
                    <xdr:rowOff>19050</xdr:rowOff>
                  </from>
                  <to>
                    <xdr:col>7</xdr:col>
                    <xdr:colOff>514350</xdr:colOff>
                    <xdr:row>60</xdr:row>
                    <xdr:rowOff>200025</xdr:rowOff>
                  </to>
                </anchor>
              </controlPr>
            </control>
          </mc:Choice>
        </mc:AlternateContent>
        <mc:AlternateContent xmlns:mc="http://schemas.openxmlformats.org/markup-compatibility/2006">
          <mc:Choice Requires="x14">
            <control shapeId="3160" r:id="rId66" name="Check Box 88">
              <controlPr defaultSize="0" autoFill="0" autoLine="0" autoPict="0">
                <anchor moveWithCells="1">
                  <from>
                    <xdr:col>6</xdr:col>
                    <xdr:colOff>180975</xdr:colOff>
                    <xdr:row>60</xdr:row>
                    <xdr:rowOff>28575</xdr:rowOff>
                  </from>
                  <to>
                    <xdr:col>6</xdr:col>
                    <xdr:colOff>409575</xdr:colOff>
                    <xdr:row>60</xdr:row>
                    <xdr:rowOff>209550</xdr:rowOff>
                  </to>
                </anchor>
              </controlPr>
            </control>
          </mc:Choice>
        </mc:AlternateContent>
        <mc:AlternateContent xmlns:mc="http://schemas.openxmlformats.org/markup-compatibility/2006">
          <mc:Choice Requires="x14">
            <control shapeId="3161" r:id="rId67" name="Check Box 89">
              <controlPr defaultSize="0" autoFill="0" autoLine="0" autoPict="0">
                <anchor moveWithCells="1">
                  <from>
                    <xdr:col>5</xdr:col>
                    <xdr:colOff>314325</xdr:colOff>
                    <xdr:row>60</xdr:row>
                    <xdr:rowOff>38100</xdr:rowOff>
                  </from>
                  <to>
                    <xdr:col>5</xdr:col>
                    <xdr:colOff>542925</xdr:colOff>
                    <xdr:row>60</xdr:row>
                    <xdr:rowOff>219075</xdr:rowOff>
                  </to>
                </anchor>
              </controlPr>
            </control>
          </mc:Choice>
        </mc:AlternateContent>
        <mc:AlternateContent xmlns:mc="http://schemas.openxmlformats.org/markup-compatibility/2006">
          <mc:Choice Requires="x14">
            <control shapeId="3162" r:id="rId68" name="Check Box 90">
              <controlPr defaultSize="0" autoFill="0" autoLine="0" autoPict="0">
                <anchor moveWithCells="1">
                  <from>
                    <xdr:col>4</xdr:col>
                    <xdr:colOff>161925</xdr:colOff>
                    <xdr:row>60</xdr:row>
                    <xdr:rowOff>28575</xdr:rowOff>
                  </from>
                  <to>
                    <xdr:col>4</xdr:col>
                    <xdr:colOff>390525</xdr:colOff>
                    <xdr:row>60</xdr:row>
                    <xdr:rowOff>209550</xdr:rowOff>
                  </to>
                </anchor>
              </controlPr>
            </control>
          </mc:Choice>
        </mc:AlternateContent>
        <mc:AlternateContent xmlns:mc="http://schemas.openxmlformats.org/markup-compatibility/2006">
          <mc:Choice Requires="x14">
            <control shapeId="3163" r:id="rId69" name="Check Box 91">
              <controlPr defaultSize="0" autoFill="0" autoLine="0" autoPict="0">
                <anchor moveWithCells="1">
                  <from>
                    <xdr:col>3</xdr:col>
                    <xdr:colOff>333375</xdr:colOff>
                    <xdr:row>60</xdr:row>
                    <xdr:rowOff>28575</xdr:rowOff>
                  </from>
                  <to>
                    <xdr:col>3</xdr:col>
                    <xdr:colOff>561975</xdr:colOff>
                    <xdr:row>60</xdr:row>
                    <xdr:rowOff>209550</xdr:rowOff>
                  </to>
                </anchor>
              </controlPr>
            </control>
          </mc:Choice>
        </mc:AlternateContent>
        <mc:AlternateContent xmlns:mc="http://schemas.openxmlformats.org/markup-compatibility/2006">
          <mc:Choice Requires="x14">
            <control shapeId="3164" r:id="rId70" name="Check Box 92">
              <controlPr defaultSize="0" autoFill="0" autoLine="0" autoPict="0">
                <anchor moveWithCells="1">
                  <from>
                    <xdr:col>3</xdr:col>
                    <xdr:colOff>333375</xdr:colOff>
                    <xdr:row>61</xdr:row>
                    <xdr:rowOff>38100</xdr:rowOff>
                  </from>
                  <to>
                    <xdr:col>3</xdr:col>
                    <xdr:colOff>561975</xdr:colOff>
                    <xdr:row>61</xdr:row>
                    <xdr:rowOff>219075</xdr:rowOff>
                  </to>
                </anchor>
              </controlPr>
            </control>
          </mc:Choice>
        </mc:AlternateContent>
        <mc:AlternateContent xmlns:mc="http://schemas.openxmlformats.org/markup-compatibility/2006">
          <mc:Choice Requires="x14">
            <control shapeId="3165" r:id="rId71" name="Check Box 93">
              <controlPr defaultSize="0" autoFill="0" autoLine="0" autoPict="0">
                <anchor moveWithCells="1">
                  <from>
                    <xdr:col>4</xdr:col>
                    <xdr:colOff>161925</xdr:colOff>
                    <xdr:row>61</xdr:row>
                    <xdr:rowOff>47625</xdr:rowOff>
                  </from>
                  <to>
                    <xdr:col>4</xdr:col>
                    <xdr:colOff>390525</xdr:colOff>
                    <xdr:row>61</xdr:row>
                    <xdr:rowOff>228600</xdr:rowOff>
                  </to>
                </anchor>
              </controlPr>
            </control>
          </mc:Choice>
        </mc:AlternateContent>
        <mc:AlternateContent xmlns:mc="http://schemas.openxmlformats.org/markup-compatibility/2006">
          <mc:Choice Requires="x14">
            <control shapeId="3166" r:id="rId72" name="Check Box 94">
              <controlPr defaultSize="0" autoFill="0" autoLine="0" autoPict="0">
                <anchor moveWithCells="1">
                  <from>
                    <xdr:col>5</xdr:col>
                    <xdr:colOff>304800</xdr:colOff>
                    <xdr:row>61</xdr:row>
                    <xdr:rowOff>47625</xdr:rowOff>
                  </from>
                  <to>
                    <xdr:col>5</xdr:col>
                    <xdr:colOff>533400</xdr:colOff>
                    <xdr:row>61</xdr:row>
                    <xdr:rowOff>228600</xdr:rowOff>
                  </to>
                </anchor>
              </controlPr>
            </control>
          </mc:Choice>
        </mc:AlternateContent>
        <mc:AlternateContent xmlns:mc="http://schemas.openxmlformats.org/markup-compatibility/2006">
          <mc:Choice Requires="x14">
            <control shapeId="3167" r:id="rId73" name="Check Box 95">
              <controlPr defaultSize="0" autoFill="0" autoLine="0" autoPict="0">
                <anchor moveWithCells="1">
                  <from>
                    <xdr:col>6</xdr:col>
                    <xdr:colOff>180975</xdr:colOff>
                    <xdr:row>61</xdr:row>
                    <xdr:rowOff>28575</xdr:rowOff>
                  </from>
                  <to>
                    <xdr:col>6</xdr:col>
                    <xdr:colOff>409575</xdr:colOff>
                    <xdr:row>61</xdr:row>
                    <xdr:rowOff>209550</xdr:rowOff>
                  </to>
                </anchor>
              </controlPr>
            </control>
          </mc:Choice>
        </mc:AlternateContent>
        <mc:AlternateContent xmlns:mc="http://schemas.openxmlformats.org/markup-compatibility/2006">
          <mc:Choice Requires="x14">
            <control shapeId="3168" r:id="rId74" name="Check Box 96">
              <controlPr defaultSize="0" autoFill="0" autoLine="0" autoPict="0">
                <anchor moveWithCells="1">
                  <from>
                    <xdr:col>7</xdr:col>
                    <xdr:colOff>276225</xdr:colOff>
                    <xdr:row>61</xdr:row>
                    <xdr:rowOff>28575</xdr:rowOff>
                  </from>
                  <to>
                    <xdr:col>7</xdr:col>
                    <xdr:colOff>504825</xdr:colOff>
                    <xdr:row>61</xdr:row>
                    <xdr:rowOff>209550</xdr:rowOff>
                  </to>
                </anchor>
              </controlPr>
            </control>
          </mc:Choice>
        </mc:AlternateContent>
        <mc:AlternateContent xmlns:mc="http://schemas.openxmlformats.org/markup-compatibility/2006">
          <mc:Choice Requires="x14">
            <control shapeId="3169" r:id="rId75" name="Check Box 97">
              <controlPr defaultSize="0" autoFill="0" autoLine="0" autoPict="0">
                <anchor moveWithCells="1">
                  <from>
                    <xdr:col>8</xdr:col>
                    <xdr:colOff>180975</xdr:colOff>
                    <xdr:row>61</xdr:row>
                    <xdr:rowOff>28575</xdr:rowOff>
                  </from>
                  <to>
                    <xdr:col>8</xdr:col>
                    <xdr:colOff>409575</xdr:colOff>
                    <xdr:row>61</xdr:row>
                    <xdr:rowOff>209550</xdr:rowOff>
                  </to>
                </anchor>
              </controlPr>
            </control>
          </mc:Choice>
        </mc:AlternateContent>
        <mc:AlternateContent xmlns:mc="http://schemas.openxmlformats.org/markup-compatibility/2006">
          <mc:Choice Requires="x14">
            <control shapeId="3170" r:id="rId76" name="Check Box 98">
              <controlPr defaultSize="0" autoFill="0" autoLine="0" autoPict="0">
                <anchor moveWithCells="1">
                  <from>
                    <xdr:col>9</xdr:col>
                    <xdr:colOff>180975</xdr:colOff>
                    <xdr:row>61</xdr:row>
                    <xdr:rowOff>28575</xdr:rowOff>
                  </from>
                  <to>
                    <xdr:col>9</xdr:col>
                    <xdr:colOff>409575</xdr:colOff>
                    <xdr:row>61</xdr:row>
                    <xdr:rowOff>209550</xdr:rowOff>
                  </to>
                </anchor>
              </controlPr>
            </control>
          </mc:Choice>
        </mc:AlternateContent>
        <mc:AlternateContent xmlns:mc="http://schemas.openxmlformats.org/markup-compatibility/2006">
          <mc:Choice Requires="x14">
            <control shapeId="3171" r:id="rId77" name="Check Box 99">
              <controlPr defaultSize="0" autoFill="0" autoLine="0" autoPict="0">
                <anchor moveWithCells="1">
                  <from>
                    <xdr:col>7</xdr:col>
                    <xdr:colOff>276225</xdr:colOff>
                    <xdr:row>62</xdr:row>
                    <xdr:rowOff>123825</xdr:rowOff>
                  </from>
                  <to>
                    <xdr:col>7</xdr:col>
                    <xdr:colOff>504825</xdr:colOff>
                    <xdr:row>62</xdr:row>
                    <xdr:rowOff>333375</xdr:rowOff>
                  </to>
                </anchor>
              </controlPr>
            </control>
          </mc:Choice>
        </mc:AlternateContent>
        <mc:AlternateContent xmlns:mc="http://schemas.openxmlformats.org/markup-compatibility/2006">
          <mc:Choice Requires="x14">
            <control shapeId="3172" r:id="rId78" name="Check Box 100">
              <controlPr defaultSize="0" autoFill="0" autoLine="0" autoPict="0">
                <anchor moveWithCells="1">
                  <from>
                    <xdr:col>8</xdr:col>
                    <xdr:colOff>180975</xdr:colOff>
                    <xdr:row>62</xdr:row>
                    <xdr:rowOff>114300</xdr:rowOff>
                  </from>
                  <to>
                    <xdr:col>8</xdr:col>
                    <xdr:colOff>409575</xdr:colOff>
                    <xdr:row>62</xdr:row>
                    <xdr:rowOff>295275</xdr:rowOff>
                  </to>
                </anchor>
              </controlPr>
            </control>
          </mc:Choice>
        </mc:AlternateContent>
        <mc:AlternateContent xmlns:mc="http://schemas.openxmlformats.org/markup-compatibility/2006">
          <mc:Choice Requires="x14">
            <control shapeId="3173" r:id="rId79" name="Check Box 101">
              <controlPr defaultSize="0" autoFill="0" autoLine="0" autoPict="0">
                <anchor moveWithCells="1">
                  <from>
                    <xdr:col>9</xdr:col>
                    <xdr:colOff>180975</xdr:colOff>
                    <xdr:row>62</xdr:row>
                    <xdr:rowOff>114300</xdr:rowOff>
                  </from>
                  <to>
                    <xdr:col>9</xdr:col>
                    <xdr:colOff>409575</xdr:colOff>
                    <xdr:row>62</xdr:row>
                    <xdr:rowOff>295275</xdr:rowOff>
                  </to>
                </anchor>
              </controlPr>
            </control>
          </mc:Choice>
        </mc:AlternateContent>
        <mc:AlternateContent xmlns:mc="http://schemas.openxmlformats.org/markup-compatibility/2006">
          <mc:Choice Requires="x14">
            <control shapeId="3174" r:id="rId80" name="Check Box 102">
              <controlPr defaultSize="0" autoFill="0" autoLine="0" autoPict="0">
                <anchor moveWithCells="1">
                  <from>
                    <xdr:col>3</xdr:col>
                    <xdr:colOff>323850</xdr:colOff>
                    <xdr:row>63</xdr:row>
                    <xdr:rowOff>28575</xdr:rowOff>
                  </from>
                  <to>
                    <xdr:col>3</xdr:col>
                    <xdr:colOff>552450</xdr:colOff>
                    <xdr:row>63</xdr:row>
                    <xdr:rowOff>209550</xdr:rowOff>
                  </to>
                </anchor>
              </controlPr>
            </control>
          </mc:Choice>
        </mc:AlternateContent>
        <mc:AlternateContent xmlns:mc="http://schemas.openxmlformats.org/markup-compatibility/2006">
          <mc:Choice Requires="x14">
            <control shapeId="3175" r:id="rId81" name="Check Box 103">
              <controlPr defaultSize="0" autoFill="0" autoLine="0" autoPict="0">
                <anchor moveWithCells="1">
                  <from>
                    <xdr:col>4</xdr:col>
                    <xdr:colOff>171450</xdr:colOff>
                    <xdr:row>63</xdr:row>
                    <xdr:rowOff>28575</xdr:rowOff>
                  </from>
                  <to>
                    <xdr:col>4</xdr:col>
                    <xdr:colOff>400050</xdr:colOff>
                    <xdr:row>63</xdr:row>
                    <xdr:rowOff>209550</xdr:rowOff>
                  </to>
                </anchor>
              </controlPr>
            </control>
          </mc:Choice>
        </mc:AlternateContent>
        <mc:AlternateContent xmlns:mc="http://schemas.openxmlformats.org/markup-compatibility/2006">
          <mc:Choice Requires="x14">
            <control shapeId="3176" r:id="rId82" name="Check Box 104">
              <controlPr defaultSize="0" autoFill="0" autoLine="0" autoPict="0">
                <anchor moveWithCells="1">
                  <from>
                    <xdr:col>5</xdr:col>
                    <xdr:colOff>295275</xdr:colOff>
                    <xdr:row>63</xdr:row>
                    <xdr:rowOff>28575</xdr:rowOff>
                  </from>
                  <to>
                    <xdr:col>5</xdr:col>
                    <xdr:colOff>523875</xdr:colOff>
                    <xdr:row>63</xdr:row>
                    <xdr:rowOff>209550</xdr:rowOff>
                  </to>
                </anchor>
              </controlPr>
            </control>
          </mc:Choice>
        </mc:AlternateContent>
        <mc:AlternateContent xmlns:mc="http://schemas.openxmlformats.org/markup-compatibility/2006">
          <mc:Choice Requires="x14">
            <control shapeId="3177" r:id="rId83" name="Check Box 105">
              <controlPr defaultSize="0" autoFill="0" autoLine="0" autoPict="0">
                <anchor moveWithCells="1">
                  <from>
                    <xdr:col>6</xdr:col>
                    <xdr:colOff>180975</xdr:colOff>
                    <xdr:row>63</xdr:row>
                    <xdr:rowOff>28575</xdr:rowOff>
                  </from>
                  <to>
                    <xdr:col>6</xdr:col>
                    <xdr:colOff>409575</xdr:colOff>
                    <xdr:row>63</xdr:row>
                    <xdr:rowOff>209550</xdr:rowOff>
                  </to>
                </anchor>
              </controlPr>
            </control>
          </mc:Choice>
        </mc:AlternateContent>
        <mc:AlternateContent xmlns:mc="http://schemas.openxmlformats.org/markup-compatibility/2006">
          <mc:Choice Requires="x14">
            <control shapeId="3178" r:id="rId84" name="Check Box 106">
              <controlPr defaultSize="0" autoFill="0" autoLine="0" autoPict="0">
                <anchor moveWithCells="1">
                  <from>
                    <xdr:col>7</xdr:col>
                    <xdr:colOff>276225</xdr:colOff>
                    <xdr:row>63</xdr:row>
                    <xdr:rowOff>28575</xdr:rowOff>
                  </from>
                  <to>
                    <xdr:col>7</xdr:col>
                    <xdr:colOff>504825</xdr:colOff>
                    <xdr:row>63</xdr:row>
                    <xdr:rowOff>209550</xdr:rowOff>
                  </to>
                </anchor>
              </controlPr>
            </control>
          </mc:Choice>
        </mc:AlternateContent>
        <mc:AlternateContent xmlns:mc="http://schemas.openxmlformats.org/markup-compatibility/2006">
          <mc:Choice Requires="x14">
            <control shapeId="3179" r:id="rId85" name="Check Box 107">
              <controlPr defaultSize="0" autoFill="0" autoLine="0" autoPict="0">
                <anchor moveWithCells="1">
                  <from>
                    <xdr:col>8</xdr:col>
                    <xdr:colOff>180975</xdr:colOff>
                    <xdr:row>63</xdr:row>
                    <xdr:rowOff>28575</xdr:rowOff>
                  </from>
                  <to>
                    <xdr:col>8</xdr:col>
                    <xdr:colOff>409575</xdr:colOff>
                    <xdr:row>63</xdr:row>
                    <xdr:rowOff>209550</xdr:rowOff>
                  </to>
                </anchor>
              </controlPr>
            </control>
          </mc:Choice>
        </mc:AlternateContent>
        <mc:AlternateContent xmlns:mc="http://schemas.openxmlformats.org/markup-compatibility/2006">
          <mc:Choice Requires="x14">
            <control shapeId="3180" r:id="rId86" name="Check Box 108">
              <controlPr defaultSize="0" autoFill="0" autoLine="0" autoPict="0">
                <anchor moveWithCells="1">
                  <from>
                    <xdr:col>9</xdr:col>
                    <xdr:colOff>180975</xdr:colOff>
                    <xdr:row>63</xdr:row>
                    <xdr:rowOff>28575</xdr:rowOff>
                  </from>
                  <to>
                    <xdr:col>9</xdr:col>
                    <xdr:colOff>409575</xdr:colOff>
                    <xdr:row>63</xdr:row>
                    <xdr:rowOff>209550</xdr:rowOff>
                  </to>
                </anchor>
              </controlPr>
            </control>
          </mc:Choice>
        </mc:AlternateContent>
        <mc:AlternateContent xmlns:mc="http://schemas.openxmlformats.org/markup-compatibility/2006">
          <mc:Choice Requires="x14">
            <control shapeId="3181" r:id="rId87" name="Check Box 109">
              <controlPr defaultSize="0" autoFill="0" autoLine="0" autoPict="0">
                <anchor moveWithCells="1">
                  <from>
                    <xdr:col>0</xdr:col>
                    <xdr:colOff>180975</xdr:colOff>
                    <xdr:row>68</xdr:row>
                    <xdr:rowOff>28575</xdr:rowOff>
                  </from>
                  <to>
                    <xdr:col>0</xdr:col>
                    <xdr:colOff>409575</xdr:colOff>
                    <xdr:row>68</xdr:row>
                    <xdr:rowOff>209550</xdr:rowOff>
                  </to>
                </anchor>
              </controlPr>
            </control>
          </mc:Choice>
        </mc:AlternateContent>
        <mc:AlternateContent xmlns:mc="http://schemas.openxmlformats.org/markup-compatibility/2006">
          <mc:Choice Requires="x14">
            <control shapeId="3182" r:id="rId88" name="Check Box 110">
              <controlPr defaultSize="0" autoFill="0" autoLine="0" autoPict="0">
                <anchor moveWithCells="1">
                  <from>
                    <xdr:col>1</xdr:col>
                    <xdr:colOff>180975</xdr:colOff>
                    <xdr:row>68</xdr:row>
                    <xdr:rowOff>28575</xdr:rowOff>
                  </from>
                  <to>
                    <xdr:col>1</xdr:col>
                    <xdr:colOff>409575</xdr:colOff>
                    <xdr:row>68</xdr:row>
                    <xdr:rowOff>209550</xdr:rowOff>
                  </to>
                </anchor>
              </controlPr>
            </control>
          </mc:Choice>
        </mc:AlternateContent>
        <mc:AlternateContent xmlns:mc="http://schemas.openxmlformats.org/markup-compatibility/2006">
          <mc:Choice Requires="x14">
            <control shapeId="3183" r:id="rId89" name="Check Box 111">
              <controlPr defaultSize="0" autoFill="0" autoLine="0" autoPict="0">
                <anchor moveWithCells="1">
                  <from>
                    <xdr:col>0</xdr:col>
                    <xdr:colOff>180975</xdr:colOff>
                    <xdr:row>69</xdr:row>
                    <xdr:rowOff>28575</xdr:rowOff>
                  </from>
                  <to>
                    <xdr:col>0</xdr:col>
                    <xdr:colOff>409575</xdr:colOff>
                    <xdr:row>69</xdr:row>
                    <xdr:rowOff>209550</xdr:rowOff>
                  </to>
                </anchor>
              </controlPr>
            </control>
          </mc:Choice>
        </mc:AlternateContent>
        <mc:AlternateContent xmlns:mc="http://schemas.openxmlformats.org/markup-compatibility/2006">
          <mc:Choice Requires="x14">
            <control shapeId="3184" r:id="rId90" name="Check Box 112">
              <controlPr defaultSize="0" autoFill="0" autoLine="0" autoPict="0">
                <anchor moveWithCells="1">
                  <from>
                    <xdr:col>1</xdr:col>
                    <xdr:colOff>180975</xdr:colOff>
                    <xdr:row>69</xdr:row>
                    <xdr:rowOff>28575</xdr:rowOff>
                  </from>
                  <to>
                    <xdr:col>1</xdr:col>
                    <xdr:colOff>409575</xdr:colOff>
                    <xdr:row>69</xdr:row>
                    <xdr:rowOff>209550</xdr:rowOff>
                  </to>
                </anchor>
              </controlPr>
            </control>
          </mc:Choice>
        </mc:AlternateContent>
        <mc:AlternateContent xmlns:mc="http://schemas.openxmlformats.org/markup-compatibility/2006">
          <mc:Choice Requires="x14">
            <control shapeId="3185" r:id="rId91" name="Check Box 113">
              <controlPr defaultSize="0" autoFill="0" autoLine="0" autoPict="0">
                <anchor moveWithCells="1">
                  <from>
                    <xdr:col>0</xdr:col>
                    <xdr:colOff>180975</xdr:colOff>
                    <xdr:row>70</xdr:row>
                    <xdr:rowOff>28575</xdr:rowOff>
                  </from>
                  <to>
                    <xdr:col>0</xdr:col>
                    <xdr:colOff>409575</xdr:colOff>
                    <xdr:row>70</xdr:row>
                    <xdr:rowOff>209550</xdr:rowOff>
                  </to>
                </anchor>
              </controlPr>
            </control>
          </mc:Choice>
        </mc:AlternateContent>
        <mc:AlternateContent xmlns:mc="http://schemas.openxmlformats.org/markup-compatibility/2006">
          <mc:Choice Requires="x14">
            <control shapeId="3186" r:id="rId92" name="Check Box 114">
              <controlPr defaultSize="0" autoFill="0" autoLine="0" autoPict="0">
                <anchor moveWithCells="1">
                  <from>
                    <xdr:col>1</xdr:col>
                    <xdr:colOff>180975</xdr:colOff>
                    <xdr:row>70</xdr:row>
                    <xdr:rowOff>28575</xdr:rowOff>
                  </from>
                  <to>
                    <xdr:col>1</xdr:col>
                    <xdr:colOff>409575</xdr:colOff>
                    <xdr:row>70</xdr:row>
                    <xdr:rowOff>209550</xdr:rowOff>
                  </to>
                </anchor>
              </controlPr>
            </control>
          </mc:Choice>
        </mc:AlternateContent>
        <mc:AlternateContent xmlns:mc="http://schemas.openxmlformats.org/markup-compatibility/2006">
          <mc:Choice Requires="x14">
            <control shapeId="3187" r:id="rId93" name="Check Box 115">
              <controlPr defaultSize="0" autoFill="0" autoLine="0" autoPict="0">
                <anchor moveWithCells="1">
                  <from>
                    <xdr:col>0</xdr:col>
                    <xdr:colOff>180975</xdr:colOff>
                    <xdr:row>71</xdr:row>
                    <xdr:rowOff>28575</xdr:rowOff>
                  </from>
                  <to>
                    <xdr:col>0</xdr:col>
                    <xdr:colOff>409575</xdr:colOff>
                    <xdr:row>71</xdr:row>
                    <xdr:rowOff>209550</xdr:rowOff>
                  </to>
                </anchor>
              </controlPr>
            </control>
          </mc:Choice>
        </mc:AlternateContent>
        <mc:AlternateContent xmlns:mc="http://schemas.openxmlformats.org/markup-compatibility/2006">
          <mc:Choice Requires="x14">
            <control shapeId="3188" r:id="rId94" name="Check Box 116">
              <controlPr defaultSize="0" autoFill="0" autoLine="0" autoPict="0">
                <anchor moveWithCells="1">
                  <from>
                    <xdr:col>1</xdr:col>
                    <xdr:colOff>180975</xdr:colOff>
                    <xdr:row>71</xdr:row>
                    <xdr:rowOff>28575</xdr:rowOff>
                  </from>
                  <to>
                    <xdr:col>1</xdr:col>
                    <xdr:colOff>409575</xdr:colOff>
                    <xdr:row>71</xdr:row>
                    <xdr:rowOff>209550</xdr:rowOff>
                  </to>
                </anchor>
              </controlPr>
            </control>
          </mc:Choice>
        </mc:AlternateContent>
        <mc:AlternateContent xmlns:mc="http://schemas.openxmlformats.org/markup-compatibility/2006">
          <mc:Choice Requires="x14">
            <control shapeId="3189" r:id="rId95" name="Check Box 117">
              <controlPr defaultSize="0" autoFill="0" autoLine="0" autoPict="0">
                <anchor moveWithCells="1">
                  <from>
                    <xdr:col>0</xdr:col>
                    <xdr:colOff>180975</xdr:colOff>
                    <xdr:row>72</xdr:row>
                    <xdr:rowOff>28575</xdr:rowOff>
                  </from>
                  <to>
                    <xdr:col>0</xdr:col>
                    <xdr:colOff>409575</xdr:colOff>
                    <xdr:row>72</xdr:row>
                    <xdr:rowOff>209550</xdr:rowOff>
                  </to>
                </anchor>
              </controlPr>
            </control>
          </mc:Choice>
        </mc:AlternateContent>
        <mc:AlternateContent xmlns:mc="http://schemas.openxmlformats.org/markup-compatibility/2006">
          <mc:Choice Requires="x14">
            <control shapeId="3190" r:id="rId96" name="Check Box 118">
              <controlPr defaultSize="0" autoFill="0" autoLine="0" autoPict="0">
                <anchor moveWithCells="1">
                  <from>
                    <xdr:col>1</xdr:col>
                    <xdr:colOff>180975</xdr:colOff>
                    <xdr:row>72</xdr:row>
                    <xdr:rowOff>28575</xdr:rowOff>
                  </from>
                  <to>
                    <xdr:col>1</xdr:col>
                    <xdr:colOff>409575</xdr:colOff>
                    <xdr:row>72</xdr:row>
                    <xdr:rowOff>209550</xdr:rowOff>
                  </to>
                </anchor>
              </controlPr>
            </control>
          </mc:Choice>
        </mc:AlternateContent>
        <mc:AlternateContent xmlns:mc="http://schemas.openxmlformats.org/markup-compatibility/2006">
          <mc:Choice Requires="x14">
            <control shapeId="3191" r:id="rId97" name="Check Box 119">
              <controlPr defaultSize="0" autoFill="0" autoLine="0" autoPict="0">
                <anchor moveWithCells="1">
                  <from>
                    <xdr:col>2</xdr:col>
                    <xdr:colOff>180975</xdr:colOff>
                    <xdr:row>68</xdr:row>
                    <xdr:rowOff>28575</xdr:rowOff>
                  </from>
                  <to>
                    <xdr:col>2</xdr:col>
                    <xdr:colOff>409575</xdr:colOff>
                    <xdr:row>68</xdr:row>
                    <xdr:rowOff>209550</xdr:rowOff>
                  </to>
                </anchor>
              </controlPr>
            </control>
          </mc:Choice>
        </mc:AlternateContent>
        <mc:AlternateContent xmlns:mc="http://schemas.openxmlformats.org/markup-compatibility/2006">
          <mc:Choice Requires="x14">
            <control shapeId="3192" r:id="rId98" name="Check Box 120">
              <controlPr defaultSize="0" autoFill="0" autoLine="0" autoPict="0">
                <anchor moveWithCells="1">
                  <from>
                    <xdr:col>2</xdr:col>
                    <xdr:colOff>180975</xdr:colOff>
                    <xdr:row>69</xdr:row>
                    <xdr:rowOff>28575</xdr:rowOff>
                  </from>
                  <to>
                    <xdr:col>2</xdr:col>
                    <xdr:colOff>409575</xdr:colOff>
                    <xdr:row>69</xdr:row>
                    <xdr:rowOff>209550</xdr:rowOff>
                  </to>
                </anchor>
              </controlPr>
            </control>
          </mc:Choice>
        </mc:AlternateContent>
        <mc:AlternateContent xmlns:mc="http://schemas.openxmlformats.org/markup-compatibility/2006">
          <mc:Choice Requires="x14">
            <control shapeId="3193" r:id="rId99" name="Check Box 121">
              <controlPr defaultSize="0" autoFill="0" autoLine="0" autoPict="0">
                <anchor moveWithCells="1">
                  <from>
                    <xdr:col>2</xdr:col>
                    <xdr:colOff>180975</xdr:colOff>
                    <xdr:row>70</xdr:row>
                    <xdr:rowOff>28575</xdr:rowOff>
                  </from>
                  <to>
                    <xdr:col>2</xdr:col>
                    <xdr:colOff>409575</xdr:colOff>
                    <xdr:row>70</xdr:row>
                    <xdr:rowOff>209550</xdr:rowOff>
                  </to>
                </anchor>
              </controlPr>
            </control>
          </mc:Choice>
        </mc:AlternateContent>
        <mc:AlternateContent xmlns:mc="http://schemas.openxmlformats.org/markup-compatibility/2006">
          <mc:Choice Requires="x14">
            <control shapeId="3194" r:id="rId100" name="Check Box 122">
              <controlPr defaultSize="0" autoFill="0" autoLine="0" autoPict="0">
                <anchor moveWithCells="1">
                  <from>
                    <xdr:col>2</xdr:col>
                    <xdr:colOff>180975</xdr:colOff>
                    <xdr:row>71</xdr:row>
                    <xdr:rowOff>28575</xdr:rowOff>
                  </from>
                  <to>
                    <xdr:col>2</xdr:col>
                    <xdr:colOff>409575</xdr:colOff>
                    <xdr:row>71</xdr:row>
                    <xdr:rowOff>209550</xdr:rowOff>
                  </to>
                </anchor>
              </controlPr>
            </control>
          </mc:Choice>
        </mc:AlternateContent>
        <mc:AlternateContent xmlns:mc="http://schemas.openxmlformats.org/markup-compatibility/2006">
          <mc:Choice Requires="x14">
            <control shapeId="3195" r:id="rId101" name="Check Box 123">
              <controlPr defaultSize="0" autoFill="0" autoLine="0" autoPict="0">
                <anchor moveWithCells="1">
                  <from>
                    <xdr:col>2</xdr:col>
                    <xdr:colOff>180975</xdr:colOff>
                    <xdr:row>72</xdr:row>
                    <xdr:rowOff>28575</xdr:rowOff>
                  </from>
                  <to>
                    <xdr:col>2</xdr:col>
                    <xdr:colOff>409575</xdr:colOff>
                    <xdr:row>72</xdr:row>
                    <xdr:rowOff>209550</xdr:rowOff>
                  </to>
                </anchor>
              </controlPr>
            </control>
          </mc:Choice>
        </mc:AlternateContent>
        <mc:AlternateContent xmlns:mc="http://schemas.openxmlformats.org/markup-compatibility/2006">
          <mc:Choice Requires="x14">
            <control shapeId="3196" r:id="rId102" name="Check Box 124">
              <controlPr defaultSize="0" autoFill="0" autoLine="0" autoPict="0">
                <anchor moveWithCells="1">
                  <from>
                    <xdr:col>0</xdr:col>
                    <xdr:colOff>38100</xdr:colOff>
                    <xdr:row>15</xdr:row>
                    <xdr:rowOff>161925</xdr:rowOff>
                  </from>
                  <to>
                    <xdr:col>0</xdr:col>
                    <xdr:colOff>228600</xdr:colOff>
                    <xdr:row>17</xdr:row>
                    <xdr:rowOff>47625</xdr:rowOff>
                  </to>
                </anchor>
              </controlPr>
            </control>
          </mc:Choice>
        </mc:AlternateContent>
        <mc:AlternateContent xmlns:mc="http://schemas.openxmlformats.org/markup-compatibility/2006">
          <mc:Choice Requires="x14">
            <control shapeId="3197" r:id="rId103" name="Check Box 125">
              <controlPr defaultSize="0" autoFill="0" autoLine="0" autoPict="0">
                <anchor moveWithCells="1">
                  <from>
                    <xdr:col>0</xdr:col>
                    <xdr:colOff>38100</xdr:colOff>
                    <xdr:row>16</xdr:row>
                    <xdr:rowOff>114300</xdr:rowOff>
                  </from>
                  <to>
                    <xdr:col>0</xdr:col>
                    <xdr:colOff>228600</xdr:colOff>
                    <xdr:row>18</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54DDC-E83D-48BC-8183-F636A1CF085D}">
  <sheetPr codeName="Sheet5">
    <tabColor theme="9" tint="0.59999389629810485"/>
  </sheetPr>
  <dimension ref="A1:AD69"/>
  <sheetViews>
    <sheetView showZeros="0" tabSelected="1" view="pageBreakPreview" topLeftCell="A46" zoomScaleNormal="100" zoomScaleSheetLayoutView="100" workbookViewId="0">
      <selection activeCell="U33" sqref="U33:AD33"/>
    </sheetView>
  </sheetViews>
  <sheetFormatPr defaultColWidth="9.140625" defaultRowHeight="12.75" x14ac:dyDescent="0.2"/>
  <cols>
    <col min="1" max="1" width="9" style="541" customWidth="1"/>
    <col min="2" max="2" width="4" style="489" customWidth="1"/>
    <col min="3" max="3" width="2.85546875" style="489" customWidth="1"/>
    <col min="4" max="4" width="4" style="489" customWidth="1"/>
    <col min="5" max="5" width="1.85546875" style="489" customWidth="1"/>
    <col min="6" max="6" width="2.85546875" style="489" customWidth="1"/>
    <col min="7" max="7" width="4" style="489" customWidth="1"/>
    <col min="8" max="8" width="5" style="489" customWidth="1"/>
    <col min="9" max="9" width="4" style="489" customWidth="1"/>
    <col min="10" max="10" width="7" style="489" customWidth="1"/>
    <col min="11" max="11" width="2.85546875" style="489" customWidth="1"/>
    <col min="12" max="13" width="1.85546875" style="489" customWidth="1"/>
    <col min="14" max="14" width="6.7109375" style="489" customWidth="1"/>
    <col min="15" max="15" width="7.140625" style="489" customWidth="1"/>
    <col min="16" max="16" width="1" style="489" customWidth="1"/>
    <col min="17" max="17" width="4" style="489" customWidth="1"/>
    <col min="18" max="18" width="5.85546875" style="489" customWidth="1"/>
    <col min="19" max="21" width="1.85546875" style="489" customWidth="1"/>
    <col min="22" max="22" width="2.85546875" style="489" customWidth="1"/>
    <col min="23" max="23" width="5" style="489" customWidth="1"/>
    <col min="24" max="24" width="2.85546875" style="489" customWidth="1"/>
    <col min="25" max="26" width="1.85546875" style="489" customWidth="1"/>
    <col min="27" max="27" width="5.140625" style="489" customWidth="1"/>
    <col min="28" max="28" width="5.28515625" style="489" customWidth="1"/>
    <col min="29" max="29" width="5.7109375" style="489" customWidth="1"/>
    <col min="30" max="30" width="6" style="489" customWidth="1"/>
    <col min="31" max="16384" width="9.140625" style="489"/>
  </cols>
  <sheetData>
    <row r="1" spans="1:30" ht="60.75" customHeight="1" x14ac:dyDescent="0.15">
      <c r="A1" s="577" t="s">
        <v>1040</v>
      </c>
      <c r="B1" s="577"/>
      <c r="C1" s="578" t="s">
        <v>1242</v>
      </c>
      <c r="D1" s="579"/>
      <c r="E1" s="579"/>
      <c r="F1" s="579"/>
      <c r="G1" s="579"/>
      <c r="H1" s="579"/>
      <c r="I1" s="579"/>
      <c r="J1" s="579"/>
      <c r="K1" s="579"/>
      <c r="L1" s="579"/>
      <c r="M1" s="579"/>
      <c r="N1" s="579"/>
      <c r="O1" s="579"/>
      <c r="P1" s="579"/>
      <c r="Q1" s="579"/>
      <c r="R1" s="579"/>
      <c r="S1" s="579"/>
      <c r="T1" s="579"/>
      <c r="U1" s="579"/>
      <c r="V1" s="579"/>
      <c r="W1" s="579"/>
      <c r="X1" s="579"/>
      <c r="Y1" s="579"/>
      <c r="Z1" s="579"/>
      <c r="AA1" s="579"/>
      <c r="AB1" s="580" t="s">
        <v>1243</v>
      </c>
      <c r="AC1" s="581"/>
      <c r="AD1" s="581"/>
    </row>
    <row r="2" spans="1:30" ht="12.95" customHeight="1" x14ac:dyDescent="0.2">
      <c r="A2" s="582" t="s">
        <v>1194</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row>
    <row r="3" spans="1:30" ht="18" customHeight="1" x14ac:dyDescent="0.2">
      <c r="A3" s="572" t="s">
        <v>1195</v>
      </c>
      <c r="B3" s="572"/>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row>
    <row r="4" spans="1:30" ht="15.95" customHeight="1" x14ac:dyDescent="0.2">
      <c r="A4" s="557" t="s">
        <v>1196</v>
      </c>
      <c r="B4" s="557"/>
      <c r="C4" s="557"/>
      <c r="D4" s="574">
        <f>'Soil Log 1'!C2</f>
        <v>0</v>
      </c>
      <c r="E4" s="574"/>
      <c r="F4" s="574"/>
      <c r="G4" s="574"/>
      <c r="H4" s="574"/>
      <c r="I4" s="574"/>
      <c r="J4" s="574"/>
      <c r="K4" s="574"/>
      <c r="L4" s="574"/>
      <c r="M4" s="574"/>
      <c r="N4" s="542" t="s">
        <v>1088</v>
      </c>
      <c r="O4" s="574"/>
      <c r="P4" s="574"/>
      <c r="Q4" s="574"/>
      <c r="R4" s="557" t="s">
        <v>1038</v>
      </c>
      <c r="S4" s="557"/>
      <c r="T4" s="574"/>
      <c r="U4" s="574"/>
      <c r="V4" s="574"/>
      <c r="W4" s="557" t="s">
        <v>1037</v>
      </c>
      <c r="X4" s="557"/>
      <c r="Y4" s="574"/>
      <c r="Z4" s="574"/>
      <c r="AA4" s="574"/>
      <c r="AB4" s="574"/>
      <c r="AC4" s="574"/>
      <c r="AD4" s="574"/>
    </row>
    <row r="5" spans="1:30" ht="18" customHeight="1" x14ac:dyDescent="0.2">
      <c r="A5" s="572" t="s">
        <v>1051</v>
      </c>
      <c r="B5" s="572"/>
      <c r="C5" s="572"/>
      <c r="D5" s="572"/>
      <c r="E5" s="572"/>
      <c r="F5" s="572"/>
      <c r="G5" s="572"/>
      <c r="H5" s="572"/>
      <c r="I5" s="572"/>
      <c r="J5" s="572"/>
      <c r="K5" s="572"/>
      <c r="L5" s="572"/>
      <c r="M5" s="572"/>
      <c r="N5" s="572"/>
      <c r="O5" s="572"/>
      <c r="P5" s="572"/>
      <c r="Q5" s="572"/>
      <c r="R5" s="572"/>
      <c r="S5" s="572"/>
      <c r="T5" s="572"/>
      <c r="U5" s="572"/>
      <c r="V5" s="572"/>
      <c r="W5" s="572"/>
      <c r="X5" s="572"/>
      <c r="Y5" s="572"/>
      <c r="Z5" s="572"/>
      <c r="AA5" s="572"/>
      <c r="AB5" s="572"/>
      <c r="AC5" s="572"/>
      <c r="AD5" s="572"/>
    </row>
    <row r="6" spans="1:30" ht="15.95" customHeight="1" x14ac:dyDescent="0.2">
      <c r="A6" s="542" t="s">
        <v>1090</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564"/>
      <c r="AB6" s="542" t="s">
        <v>812</v>
      </c>
      <c r="AC6" s="583"/>
      <c r="AD6" s="583"/>
    </row>
    <row r="7" spans="1:30" ht="17.100000000000001" customHeight="1" x14ac:dyDescent="0.2">
      <c r="A7" s="542" t="s">
        <v>1093</v>
      </c>
      <c r="B7" s="574"/>
      <c r="C7" s="574"/>
      <c r="D7" s="574"/>
      <c r="E7" s="574"/>
      <c r="F7" s="574"/>
      <c r="G7" s="574"/>
      <c r="H7" s="574"/>
      <c r="I7" s="574"/>
      <c r="J7" s="574"/>
      <c r="K7" s="574"/>
      <c r="L7" s="574"/>
      <c r="M7" s="574"/>
      <c r="N7" s="574"/>
      <c r="O7" s="574"/>
      <c r="P7" s="557" t="s">
        <v>1094</v>
      </c>
      <c r="Q7" s="557"/>
      <c r="R7" s="557"/>
      <c r="S7" s="574"/>
      <c r="T7" s="574"/>
      <c r="U7" s="574"/>
      <c r="V7" s="574"/>
      <c r="W7" s="574"/>
      <c r="X7" s="557" t="s">
        <v>1094</v>
      </c>
      <c r="Y7" s="557"/>
      <c r="Z7" s="557"/>
      <c r="AA7" s="574"/>
      <c r="AB7" s="574"/>
      <c r="AC7" s="574"/>
      <c r="AD7" s="574"/>
    </row>
    <row r="8" spans="1:30" ht="18" customHeight="1" x14ac:dyDescent="0.2">
      <c r="A8" s="572" t="s">
        <v>833</v>
      </c>
      <c r="B8" s="572"/>
      <c r="C8" s="572"/>
      <c r="D8" s="572"/>
      <c r="E8" s="572"/>
      <c r="F8" s="572"/>
      <c r="G8" s="572"/>
      <c r="H8" s="572"/>
      <c r="I8" s="572"/>
      <c r="J8" s="572"/>
      <c r="K8" s="572"/>
      <c r="L8" s="572"/>
      <c r="M8" s="572"/>
      <c r="N8" s="572"/>
      <c r="O8" s="572"/>
      <c r="P8" s="572"/>
      <c r="Q8" s="572"/>
      <c r="R8" s="572"/>
      <c r="S8" s="572"/>
      <c r="T8" s="572"/>
      <c r="U8" s="572"/>
      <c r="V8" s="572"/>
      <c r="W8" s="572"/>
      <c r="X8" s="572"/>
      <c r="Y8" s="572"/>
      <c r="Z8" s="572"/>
      <c r="AA8" s="572"/>
      <c r="AB8" s="572"/>
      <c r="AC8" s="572"/>
      <c r="AD8" s="572"/>
    </row>
    <row r="9" spans="1:30" ht="15.95" customHeight="1" x14ac:dyDescent="0.2">
      <c r="A9" s="557" t="s">
        <v>599</v>
      </c>
      <c r="B9" s="557"/>
      <c r="C9" s="557"/>
      <c r="D9" s="575"/>
      <c r="E9" s="575"/>
      <c r="F9" s="557"/>
      <c r="G9" s="557"/>
      <c r="H9" s="557"/>
      <c r="I9" s="557"/>
      <c r="J9" s="559"/>
      <c r="K9" s="559"/>
      <c r="L9" s="559"/>
      <c r="M9" s="557"/>
      <c r="N9" s="557"/>
      <c r="O9" s="557"/>
      <c r="P9" s="557"/>
      <c r="Q9" s="557"/>
      <c r="R9" s="559"/>
      <c r="S9" s="557" t="s">
        <v>1197</v>
      </c>
      <c r="T9" s="557"/>
      <c r="U9" s="557"/>
      <c r="V9" s="557"/>
      <c r="W9" s="557"/>
      <c r="X9" s="557"/>
      <c r="Y9" s="557"/>
      <c r="Z9" s="557"/>
      <c r="AA9" s="542"/>
      <c r="AB9" s="542"/>
      <c r="AC9" s="542"/>
      <c r="AD9" s="542"/>
    </row>
    <row r="10" spans="1:30" ht="15.95" customHeight="1" x14ac:dyDescent="0.2">
      <c r="A10" s="557"/>
      <c r="B10" s="559"/>
      <c r="C10" s="557"/>
      <c r="D10" s="559"/>
      <c r="E10" s="559"/>
      <c r="F10" s="559"/>
      <c r="G10" s="559"/>
      <c r="H10" s="557"/>
      <c r="I10" s="559"/>
      <c r="J10" s="559"/>
      <c r="K10" s="557"/>
      <c r="L10" s="559"/>
      <c r="M10" s="559"/>
      <c r="N10" s="559"/>
      <c r="O10" s="559"/>
      <c r="P10" s="559"/>
      <c r="Q10" s="559"/>
      <c r="R10" s="559"/>
      <c r="S10" s="559"/>
      <c r="T10" s="559"/>
      <c r="U10" s="559"/>
      <c r="V10" s="559"/>
      <c r="W10" s="559"/>
      <c r="X10" s="557" t="s">
        <v>1198</v>
      </c>
      <c r="Y10" s="557"/>
      <c r="Z10" s="557"/>
      <c r="AA10" s="557"/>
      <c r="AB10" s="557"/>
      <c r="AC10" s="574"/>
      <c r="AD10" s="574"/>
    </row>
    <row r="11" spans="1:30" ht="17.100000000000001" customHeight="1" x14ac:dyDescent="0.2">
      <c r="A11" s="557" t="s">
        <v>1199</v>
      </c>
      <c r="B11" s="557"/>
      <c r="C11" s="557"/>
      <c r="D11" s="573"/>
      <c r="E11" s="574"/>
      <c r="F11" s="557" t="s">
        <v>1200</v>
      </c>
      <c r="G11" s="557"/>
      <c r="H11" s="557"/>
      <c r="I11" s="557"/>
      <c r="J11" s="557"/>
      <c r="K11" s="574"/>
      <c r="L11" s="574"/>
      <c r="M11" s="574"/>
      <c r="N11" s="574"/>
      <c r="O11" s="557" t="s">
        <v>832</v>
      </c>
      <c r="P11" s="557"/>
      <c r="Q11" s="557"/>
      <c r="R11" s="557"/>
      <c r="S11" s="574"/>
      <c r="T11" s="574"/>
      <c r="U11" s="574"/>
      <c r="V11" s="574"/>
      <c r="W11" s="574"/>
      <c r="X11" s="557" t="s">
        <v>1201</v>
      </c>
      <c r="Y11" s="557"/>
      <c r="Z11" s="557"/>
      <c r="AA11" s="557"/>
      <c r="AB11" s="557"/>
      <c r="AC11" s="573">
        <f>IFERROR(S11/D11,0)</f>
        <v>0</v>
      </c>
      <c r="AD11" s="573"/>
    </row>
    <row r="12" spans="1:30" ht="15.95" customHeight="1" x14ac:dyDescent="0.2">
      <c r="A12" s="557" t="s">
        <v>1202</v>
      </c>
      <c r="B12" s="557"/>
      <c r="C12" s="573">
        <f>'Mound Calculations'!D39</f>
        <v>0</v>
      </c>
      <c r="D12" s="574"/>
      <c r="E12" s="574"/>
      <c r="F12" s="557" t="s">
        <v>1203</v>
      </c>
      <c r="G12" s="557"/>
      <c r="H12" s="557"/>
      <c r="I12" s="574"/>
      <c r="J12" s="574"/>
      <c r="K12" s="574"/>
      <c r="L12" s="574"/>
      <c r="M12" s="574"/>
      <c r="N12" s="574"/>
      <c r="O12" s="557" t="s">
        <v>1204</v>
      </c>
      <c r="P12" s="557"/>
      <c r="Q12" s="557"/>
      <c r="R12" s="557"/>
      <c r="S12" s="574"/>
      <c r="T12" s="574"/>
      <c r="U12" s="574"/>
      <c r="V12" s="574"/>
      <c r="W12" s="574"/>
      <c r="X12" s="557" t="s">
        <v>1205</v>
      </c>
      <c r="Y12" s="557"/>
      <c r="Z12" s="557"/>
      <c r="AA12" s="557"/>
      <c r="AB12" s="557"/>
      <c r="AC12" s="574"/>
      <c r="AD12" s="574"/>
    </row>
    <row r="13" spans="1:30" ht="15.95" customHeight="1" x14ac:dyDescent="0.2">
      <c r="A13" s="542" t="s">
        <v>352</v>
      </c>
      <c r="B13" s="542">
        <f>'Mound Calculations'!D30</f>
        <v>0</v>
      </c>
      <c r="C13" s="557" t="s">
        <v>1206</v>
      </c>
      <c r="D13" s="557"/>
      <c r="E13" s="557"/>
      <c r="F13" s="576">
        <f>'Mound Calculations'!I30</f>
        <v>0</v>
      </c>
      <c r="G13" s="557"/>
      <c r="H13" s="557"/>
      <c r="I13" s="557"/>
      <c r="J13" s="557"/>
      <c r="K13" s="557"/>
      <c r="L13" s="557"/>
      <c r="M13" s="557"/>
      <c r="N13" s="557"/>
      <c r="O13" s="557" t="s">
        <v>1207</v>
      </c>
      <c r="P13" s="557"/>
      <c r="Q13" s="557"/>
      <c r="R13" s="557"/>
      <c r="S13" s="574"/>
      <c r="T13" s="574"/>
      <c r="U13" s="574"/>
      <c r="V13" s="574"/>
      <c r="W13" s="574"/>
      <c r="X13" s="557" t="s">
        <v>1208</v>
      </c>
      <c r="Y13" s="557"/>
      <c r="Z13" s="557"/>
      <c r="AA13" s="557"/>
      <c r="AB13" s="557"/>
      <c r="AC13" s="557"/>
      <c r="AD13" s="543">
        <f>'Mound Calculations'!H28</f>
        <v>0</v>
      </c>
    </row>
    <row r="14" spans="1:30" ht="15.95" customHeight="1" x14ac:dyDescent="0.2">
      <c r="A14" s="590" t="s">
        <v>835</v>
      </c>
      <c r="B14" s="590"/>
      <c r="C14" s="590"/>
      <c r="D14" s="590"/>
      <c r="E14" s="590"/>
      <c r="F14" s="590"/>
      <c r="G14" s="590"/>
      <c r="H14" s="590"/>
      <c r="I14" s="590"/>
      <c r="J14" s="590"/>
      <c r="K14" s="590"/>
      <c r="L14" s="590"/>
      <c r="M14" s="590"/>
      <c r="N14" s="590"/>
      <c r="O14" s="590"/>
      <c r="P14" s="590"/>
      <c r="Q14" s="590"/>
      <c r="R14" s="590"/>
      <c r="S14" s="590"/>
      <c r="T14" s="590"/>
      <c r="U14" s="590"/>
      <c r="V14" s="590"/>
      <c r="W14" s="590"/>
      <c r="X14" s="590"/>
      <c r="Y14" s="590"/>
      <c r="Z14" s="590"/>
      <c r="AA14" s="590"/>
      <c r="AB14" s="590"/>
      <c r="AC14" s="590"/>
      <c r="AD14" s="590"/>
    </row>
    <row r="15" spans="1:30" ht="39" customHeight="1" x14ac:dyDescent="0.2">
      <c r="A15" s="569"/>
      <c r="B15" s="569"/>
      <c r="C15" s="569"/>
      <c r="D15" s="569"/>
      <c r="E15" s="569"/>
      <c r="F15" s="569"/>
      <c r="G15" s="569"/>
      <c r="H15" s="569"/>
      <c r="I15" s="569"/>
      <c r="J15" s="569"/>
      <c r="K15" s="569"/>
      <c r="L15" s="569"/>
      <c r="M15" s="569"/>
      <c r="N15" s="569"/>
      <c r="O15" s="569"/>
      <c r="P15" s="569"/>
      <c r="Q15" s="569"/>
      <c r="R15" s="569"/>
      <c r="S15" s="569"/>
      <c r="T15" s="569"/>
      <c r="U15" s="569"/>
      <c r="V15" s="569"/>
      <c r="W15" s="569"/>
      <c r="X15" s="569"/>
      <c r="Y15" s="569"/>
      <c r="Z15" s="569"/>
      <c r="AA15" s="569"/>
      <c r="AB15" s="569"/>
      <c r="AC15" s="569"/>
      <c r="AD15" s="569"/>
    </row>
    <row r="16" spans="1:30" ht="18" customHeight="1" x14ac:dyDescent="0.2">
      <c r="A16" s="566" t="s">
        <v>1209</v>
      </c>
      <c r="B16" s="566"/>
      <c r="C16" s="566"/>
      <c r="D16" s="566"/>
      <c r="E16" s="566"/>
      <c r="F16" s="566"/>
      <c r="G16" s="566"/>
      <c r="H16" s="566"/>
      <c r="I16" s="566"/>
      <c r="J16" s="566"/>
      <c r="K16" s="566"/>
      <c r="L16" s="566"/>
      <c r="M16" s="566"/>
      <c r="N16" s="566"/>
      <c r="O16" s="566"/>
      <c r="P16" s="566"/>
      <c r="Q16" s="566"/>
      <c r="R16" s="566"/>
      <c r="S16" s="566"/>
      <c r="T16" s="566"/>
      <c r="U16" s="566"/>
      <c r="V16" s="566"/>
      <c r="W16" s="566"/>
      <c r="X16" s="566"/>
      <c r="Y16" s="566"/>
      <c r="Z16" s="566"/>
      <c r="AA16" s="566"/>
      <c r="AB16" s="566"/>
      <c r="AC16" s="566"/>
      <c r="AD16" s="566"/>
    </row>
    <row r="17" spans="1:30" ht="22.5" customHeight="1" x14ac:dyDescent="0.2">
      <c r="A17" s="555" t="s">
        <v>836</v>
      </c>
      <c r="B17" s="556"/>
      <c r="C17" s="556"/>
      <c r="D17" s="556"/>
      <c r="E17" s="555" t="s">
        <v>837</v>
      </c>
      <c r="F17" s="556"/>
      <c r="G17" s="556"/>
      <c r="H17" s="556"/>
      <c r="I17" s="555" t="s">
        <v>838</v>
      </c>
      <c r="J17" s="556"/>
      <c r="K17" s="556"/>
      <c r="L17" s="556"/>
      <c r="M17" s="556"/>
      <c r="N17" s="555" t="s">
        <v>839</v>
      </c>
      <c r="O17" s="556"/>
      <c r="P17" s="556"/>
      <c r="Q17" s="556"/>
      <c r="R17" s="555" t="s">
        <v>840</v>
      </c>
      <c r="S17" s="556"/>
      <c r="T17" s="556"/>
      <c r="U17" s="555" t="s">
        <v>841</v>
      </c>
      <c r="V17" s="556"/>
      <c r="W17" s="556"/>
      <c r="X17" s="556"/>
      <c r="Y17" s="555" t="s">
        <v>842</v>
      </c>
      <c r="Z17" s="555"/>
      <c r="AA17" s="556"/>
      <c r="AB17" s="570" t="s">
        <v>843</v>
      </c>
      <c r="AC17" s="571"/>
      <c r="AD17" s="571"/>
    </row>
    <row r="18" spans="1:30" ht="17.100000000000001" customHeight="1" x14ac:dyDescent="0.2">
      <c r="A18" s="564"/>
      <c r="B18" s="564"/>
      <c r="C18" s="564"/>
      <c r="D18" s="564"/>
      <c r="E18" s="564"/>
      <c r="F18" s="564"/>
      <c r="G18" s="564"/>
      <c r="H18" s="564"/>
      <c r="I18" s="564"/>
      <c r="J18" s="564"/>
      <c r="K18" s="564"/>
      <c r="L18" s="564"/>
      <c r="M18" s="564"/>
      <c r="N18" s="564"/>
      <c r="O18" s="564"/>
      <c r="P18" s="564"/>
      <c r="Q18" s="564"/>
      <c r="R18" s="564"/>
      <c r="S18" s="564"/>
      <c r="T18" s="564"/>
      <c r="U18" s="564"/>
      <c r="V18" s="564"/>
      <c r="W18" s="564"/>
      <c r="X18" s="564"/>
      <c r="Y18" s="564"/>
      <c r="Z18" s="564"/>
      <c r="AA18" s="564"/>
      <c r="AB18" s="564"/>
      <c r="AC18" s="564"/>
      <c r="AD18" s="564"/>
    </row>
    <row r="19" spans="1:30" ht="15.95" customHeight="1" x14ac:dyDescent="0.2">
      <c r="A19" s="560"/>
      <c r="B19" s="560"/>
      <c r="C19" s="560"/>
      <c r="D19" s="560"/>
      <c r="E19" s="560"/>
      <c r="F19" s="560"/>
      <c r="G19" s="560"/>
      <c r="H19" s="560"/>
      <c r="I19" s="560"/>
      <c r="J19" s="560"/>
      <c r="K19" s="560"/>
      <c r="L19" s="560"/>
      <c r="M19" s="560"/>
      <c r="N19" s="560"/>
      <c r="O19" s="560"/>
      <c r="P19" s="560"/>
      <c r="Q19" s="560"/>
      <c r="R19" s="560"/>
      <c r="S19" s="560"/>
      <c r="T19" s="560"/>
      <c r="U19" s="560"/>
      <c r="V19" s="560"/>
      <c r="W19" s="560"/>
      <c r="X19" s="560"/>
      <c r="Y19" s="560"/>
      <c r="Z19" s="560"/>
      <c r="AA19" s="560"/>
      <c r="AB19" s="560"/>
      <c r="AC19" s="560"/>
      <c r="AD19" s="560"/>
    </row>
    <row r="20" spans="1:30" ht="15.95" customHeight="1" x14ac:dyDescent="0.2">
      <c r="A20" s="560"/>
      <c r="B20" s="560"/>
      <c r="C20" s="560"/>
      <c r="D20" s="560"/>
      <c r="E20" s="560"/>
      <c r="F20" s="560"/>
      <c r="G20" s="560"/>
      <c r="H20" s="560"/>
      <c r="I20" s="560"/>
      <c r="J20" s="560"/>
      <c r="K20" s="560"/>
      <c r="L20" s="560"/>
      <c r="M20" s="560"/>
      <c r="N20" s="560"/>
      <c r="O20" s="560"/>
      <c r="P20" s="560"/>
      <c r="Q20" s="560"/>
      <c r="R20" s="560"/>
      <c r="S20" s="560"/>
      <c r="T20" s="560"/>
      <c r="U20" s="560"/>
      <c r="V20" s="560"/>
      <c r="W20" s="560"/>
      <c r="X20" s="560"/>
      <c r="Y20" s="560"/>
      <c r="Z20" s="560"/>
      <c r="AA20" s="560"/>
      <c r="AB20" s="560"/>
      <c r="AC20" s="560"/>
      <c r="AD20" s="560"/>
    </row>
    <row r="21" spans="1:30" ht="17.100000000000001" customHeight="1" x14ac:dyDescent="0.2">
      <c r="A21" s="564"/>
      <c r="B21" s="564"/>
      <c r="C21" s="564"/>
      <c r="D21" s="564"/>
      <c r="E21" s="564"/>
      <c r="F21" s="564"/>
      <c r="G21" s="564"/>
      <c r="H21" s="564"/>
      <c r="I21" s="564"/>
      <c r="J21" s="564"/>
      <c r="K21" s="564"/>
      <c r="L21" s="564"/>
      <c r="M21" s="564"/>
      <c r="N21" s="564"/>
      <c r="O21" s="564"/>
      <c r="P21" s="564"/>
      <c r="Q21" s="564"/>
      <c r="R21" s="564"/>
      <c r="S21" s="564"/>
      <c r="T21" s="564"/>
      <c r="U21" s="564"/>
      <c r="V21" s="564"/>
      <c r="W21" s="564"/>
      <c r="X21" s="564"/>
      <c r="Y21" s="564"/>
      <c r="Z21" s="564"/>
      <c r="AA21" s="564"/>
      <c r="AB21" s="564"/>
      <c r="AC21" s="564"/>
      <c r="AD21" s="564"/>
    </row>
    <row r="22" spans="1:30" ht="15.95" customHeight="1" x14ac:dyDescent="0.2">
      <c r="A22" s="560"/>
      <c r="B22" s="560"/>
      <c r="C22" s="560"/>
      <c r="D22" s="560"/>
      <c r="E22" s="560"/>
      <c r="F22" s="560"/>
      <c r="G22" s="560"/>
      <c r="H22" s="560"/>
      <c r="I22" s="560"/>
      <c r="J22" s="560"/>
      <c r="K22" s="560"/>
      <c r="L22" s="560"/>
      <c r="M22" s="560"/>
      <c r="N22" s="560"/>
      <c r="O22" s="560"/>
      <c r="P22" s="560"/>
      <c r="Q22" s="560"/>
      <c r="R22" s="560"/>
      <c r="S22" s="560"/>
      <c r="T22" s="560"/>
      <c r="U22" s="560"/>
      <c r="V22" s="560"/>
      <c r="W22" s="560"/>
      <c r="X22" s="560"/>
      <c r="Y22" s="560"/>
      <c r="Z22" s="560"/>
      <c r="AA22" s="560"/>
      <c r="AB22" s="560"/>
      <c r="AC22" s="560"/>
      <c r="AD22" s="560"/>
    </row>
    <row r="23" spans="1:30" ht="15.95" customHeight="1" x14ac:dyDescent="0.2">
      <c r="A23" s="567" t="s">
        <v>1210</v>
      </c>
      <c r="B23" s="567"/>
      <c r="C23" s="567"/>
      <c r="D23" s="567"/>
      <c r="E23" s="567"/>
      <c r="F23" s="567"/>
      <c r="G23" s="567"/>
      <c r="H23" s="568">
        <f>'Pump Tank(1)Demand'!I13</f>
        <v>0</v>
      </c>
      <c r="I23" s="568"/>
      <c r="J23" s="568"/>
      <c r="K23" s="568"/>
      <c r="L23" s="568"/>
      <c r="M23" s="568"/>
      <c r="N23" s="568"/>
      <c r="O23" s="568"/>
      <c r="P23" s="568"/>
      <c r="Q23" s="568"/>
      <c r="R23" s="568"/>
      <c r="S23" s="568"/>
      <c r="T23" s="568"/>
      <c r="U23" s="568"/>
      <c r="V23" s="568"/>
      <c r="W23" s="568"/>
      <c r="X23" s="568"/>
      <c r="Y23" s="568"/>
      <c r="Z23" s="568"/>
      <c r="AA23" s="568"/>
      <c r="AB23" s="568"/>
      <c r="AC23" s="568"/>
      <c r="AD23" s="568"/>
    </row>
    <row r="24" spans="1:30" ht="15.95" customHeight="1" x14ac:dyDescent="0.2">
      <c r="A24" s="590" t="s">
        <v>1138</v>
      </c>
      <c r="B24" s="590"/>
      <c r="C24" s="590"/>
      <c r="D24" s="590"/>
      <c r="E24" s="590"/>
      <c r="F24" s="590"/>
      <c r="G24" s="590"/>
      <c r="H24" s="590"/>
      <c r="I24" s="590"/>
      <c r="J24" s="590"/>
      <c r="K24" s="590"/>
      <c r="L24" s="590"/>
      <c r="M24" s="590"/>
      <c r="N24" s="590"/>
      <c r="O24" s="590"/>
      <c r="P24" s="590"/>
      <c r="Q24" s="590"/>
      <c r="R24" s="590"/>
      <c r="S24" s="590"/>
      <c r="T24" s="590"/>
      <c r="U24" s="590"/>
      <c r="V24" s="590"/>
      <c r="W24" s="590"/>
      <c r="X24" s="590"/>
      <c r="Y24" s="590"/>
      <c r="Z24" s="590"/>
      <c r="AA24" s="590"/>
      <c r="AB24" s="590"/>
      <c r="AC24" s="590"/>
      <c r="AD24" s="590"/>
    </row>
    <row r="25" spans="1:30" ht="52.5" customHeight="1" x14ac:dyDescent="0.2">
      <c r="A25" s="565"/>
      <c r="B25" s="565"/>
      <c r="C25" s="565"/>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row>
    <row r="26" spans="1:30" ht="18" customHeight="1" x14ac:dyDescent="0.2">
      <c r="A26" s="566" t="s">
        <v>1211</v>
      </c>
      <c r="B26" s="566"/>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row>
    <row r="27" spans="1:30" ht="15.95" customHeight="1" x14ac:dyDescent="0.2">
      <c r="A27" s="557"/>
      <c r="B27" s="559"/>
      <c r="C27" s="557"/>
      <c r="D27" s="559"/>
      <c r="E27" s="559"/>
      <c r="F27" s="559"/>
      <c r="G27" s="557"/>
      <c r="H27" s="557"/>
      <c r="I27" s="557"/>
      <c r="J27" s="557"/>
      <c r="K27" s="557"/>
      <c r="L27" s="557"/>
      <c r="M27" s="584"/>
      <c r="N27" s="584"/>
      <c r="O27" s="584"/>
      <c r="P27" s="584"/>
      <c r="Q27" s="584"/>
      <c r="R27" s="584"/>
      <c r="S27" s="584"/>
      <c r="T27" s="584"/>
      <c r="U27" s="584"/>
      <c r="V27" s="584"/>
      <c r="W27" s="584"/>
      <c r="X27" s="584"/>
      <c r="Y27" s="584"/>
      <c r="Z27" s="584"/>
      <c r="AA27" s="584"/>
      <c r="AB27" s="584"/>
      <c r="AC27" s="584"/>
      <c r="AD27" s="584"/>
    </row>
    <row r="28" spans="1:30" ht="15.95" customHeight="1" x14ac:dyDescent="0.2">
      <c r="A28" s="557"/>
      <c r="B28" s="559"/>
      <c r="C28" s="557" t="s">
        <v>1212</v>
      </c>
      <c r="D28" s="557"/>
      <c r="E28" s="557"/>
      <c r="F28" s="557" t="str">
        <f>'Pump-Basic(1) '!H51</f>
        <v/>
      </c>
      <c r="G28" s="557"/>
      <c r="H28" s="557"/>
      <c r="I28" s="557"/>
      <c r="J28" s="557" t="s">
        <v>1213</v>
      </c>
      <c r="K28" s="557"/>
      <c r="L28" s="585" t="str">
        <f>'Pump-Basic(1) '!O51</f>
        <v xml:space="preserve">  </v>
      </c>
      <c r="M28" s="585"/>
      <c r="N28" s="585"/>
      <c r="O28" s="585"/>
      <c r="P28" s="557" t="s">
        <v>1214</v>
      </c>
      <c r="Q28" s="557"/>
      <c r="R28" s="557"/>
      <c r="S28" s="557"/>
      <c r="T28" s="574"/>
      <c r="U28" s="574"/>
      <c r="V28" s="574"/>
      <c r="W28" s="574"/>
      <c r="X28" s="574"/>
      <c r="Y28" s="574"/>
      <c r="Z28" s="574"/>
      <c r="AA28" s="574"/>
      <c r="AB28" s="574"/>
      <c r="AC28" s="574"/>
      <c r="AD28" s="574"/>
    </row>
    <row r="29" spans="1:30" ht="17.100000000000001" customHeight="1" x14ac:dyDescent="0.2">
      <c r="A29" s="557"/>
      <c r="B29" s="559"/>
      <c r="C29" s="559"/>
      <c r="D29" s="557"/>
      <c r="E29" s="559"/>
      <c r="F29" s="559"/>
      <c r="G29" s="557" t="s">
        <v>1215</v>
      </c>
      <c r="H29" s="557"/>
      <c r="I29" s="557"/>
      <c r="J29" s="557"/>
      <c r="K29" s="574"/>
      <c r="L29" s="574"/>
      <c r="M29" s="574"/>
      <c r="N29" s="574"/>
      <c r="O29" s="574"/>
      <c r="P29" s="574"/>
      <c r="Q29" s="574"/>
      <c r="R29" s="574"/>
      <c r="S29" s="574"/>
      <c r="T29" s="574"/>
      <c r="U29" s="574"/>
      <c r="V29" s="557" t="s">
        <v>1216</v>
      </c>
      <c r="W29" s="557"/>
      <c r="X29" s="557"/>
      <c r="Y29" s="557"/>
      <c r="Z29" s="557"/>
      <c r="AA29" s="557"/>
      <c r="AB29" s="557" t="s">
        <v>1217</v>
      </c>
      <c r="AC29" s="557"/>
      <c r="AD29" s="542"/>
    </row>
    <row r="30" spans="1:30" ht="15.95" customHeight="1" x14ac:dyDescent="0.2">
      <c r="A30" s="542" t="s">
        <v>1218</v>
      </c>
      <c r="B30" s="585" t="str">
        <f>'Pump Tank(1)Demand'!K25</f>
        <v xml:space="preserve"> </v>
      </c>
      <c r="C30" s="585"/>
      <c r="D30" s="585"/>
      <c r="E30" s="557" t="s">
        <v>1219</v>
      </c>
      <c r="F30" s="557"/>
      <c r="G30" s="557"/>
      <c r="H30" s="557"/>
      <c r="I30" s="585" t="str">
        <f>'Pres. Dist.'!G73</f>
        <v/>
      </c>
      <c r="J30" s="585"/>
      <c r="K30" s="557" t="s">
        <v>1220</v>
      </c>
      <c r="L30" s="557"/>
      <c r="M30" s="557"/>
      <c r="N30" s="557"/>
      <c r="O30" s="559" t="str">
        <f>'Pump Tank(1)Demand'!J38</f>
        <v/>
      </c>
      <c r="P30" s="559"/>
      <c r="Q30" s="559"/>
      <c r="R30" s="557" t="s">
        <v>1221</v>
      </c>
      <c r="S30" s="557"/>
      <c r="T30" s="557"/>
      <c r="U30" s="557"/>
      <c r="V30" s="557"/>
      <c r="W30" s="557"/>
      <c r="X30" s="586" t="str">
        <f>'Pump Tank(1)Demand'!I40</f>
        <v/>
      </c>
      <c r="Y30" s="557"/>
      <c r="Z30" s="557"/>
      <c r="AA30" s="557" t="s">
        <v>1222</v>
      </c>
      <c r="AB30" s="557"/>
      <c r="AC30" s="557"/>
      <c r="AD30" s="551"/>
    </row>
    <row r="31" spans="1:30" ht="15.95" customHeight="1" x14ac:dyDescent="0.2">
      <c r="A31" s="557" t="s">
        <v>1223</v>
      </c>
      <c r="B31" s="557"/>
      <c r="C31" s="557"/>
      <c r="D31" s="557"/>
      <c r="E31" s="557"/>
      <c r="F31" s="557"/>
      <c r="G31" s="557"/>
      <c r="H31" s="557"/>
      <c r="I31" s="557"/>
      <c r="J31" s="557"/>
      <c r="K31" s="557"/>
      <c r="L31" s="557"/>
      <c r="M31" s="557"/>
      <c r="N31" s="557"/>
      <c r="O31" s="557"/>
      <c r="P31" s="557"/>
      <c r="Q31" s="557" t="s">
        <v>327</v>
      </c>
      <c r="R31" s="557"/>
      <c r="S31" s="557"/>
      <c r="T31" s="557"/>
      <c r="U31" s="557"/>
      <c r="V31" s="557"/>
      <c r="W31" s="557"/>
      <c r="X31" s="557"/>
      <c r="Y31" s="557"/>
      <c r="Z31" s="557"/>
      <c r="AA31" s="557"/>
      <c r="AB31" s="557"/>
      <c r="AC31" s="557"/>
      <c r="AD31" s="557"/>
    </row>
    <row r="32" spans="1:30" ht="17.100000000000001" customHeight="1" x14ac:dyDescent="0.2">
      <c r="A32" s="542" t="s">
        <v>1224</v>
      </c>
      <c r="B32" s="576">
        <f>'Pres. Dist.'!K41</f>
        <v>0</v>
      </c>
      <c r="C32" s="576"/>
      <c r="D32" s="576"/>
      <c r="E32" s="576"/>
      <c r="F32" s="576"/>
      <c r="G32" s="576"/>
      <c r="H32" s="576"/>
      <c r="I32" s="576"/>
      <c r="J32" s="576"/>
      <c r="K32" s="576"/>
      <c r="L32" s="576"/>
      <c r="M32" s="576"/>
      <c r="N32" s="576"/>
      <c r="O32" s="576"/>
      <c r="P32" s="576"/>
      <c r="Q32" s="557" t="s">
        <v>1169</v>
      </c>
      <c r="R32" s="557"/>
      <c r="S32" s="558">
        <f>'Pres. Dist.'!J9</f>
        <v>0</v>
      </c>
      <c r="T32" s="559"/>
      <c r="U32" s="559"/>
      <c r="V32" s="559"/>
      <c r="W32" s="559"/>
      <c r="X32" s="559"/>
      <c r="Y32" s="559"/>
      <c r="Z32" s="559"/>
      <c r="AA32" s="557" t="s">
        <v>1171</v>
      </c>
      <c r="AB32" s="557"/>
      <c r="AC32" s="559" t="str">
        <f>'Pres. Dist.'!G16</f>
        <v xml:space="preserve"> </v>
      </c>
      <c r="AD32" s="559"/>
    </row>
    <row r="33" spans="1:30" ht="15.95" customHeight="1" x14ac:dyDescent="0.2">
      <c r="A33" s="1088" t="s">
        <v>1245</v>
      </c>
      <c r="B33" s="1089"/>
      <c r="C33" s="1090"/>
      <c r="D33" s="1091"/>
      <c r="E33" s="1091"/>
      <c r="F33" s="1091"/>
      <c r="G33" s="1091"/>
      <c r="H33" s="1091"/>
      <c r="I33" s="1091"/>
      <c r="J33" s="1091"/>
      <c r="K33" s="1091"/>
      <c r="L33" s="1091"/>
      <c r="M33" s="1091"/>
      <c r="N33" s="1091"/>
      <c r="O33" s="1091"/>
      <c r="P33" s="1092"/>
      <c r="Q33" s="557" t="s">
        <v>1245</v>
      </c>
      <c r="R33" s="557"/>
      <c r="S33" s="557"/>
      <c r="T33" s="557"/>
      <c r="U33" s="576">
        <f>'Pres. Dist.'!K43</f>
        <v>0</v>
      </c>
      <c r="V33" s="557"/>
      <c r="W33" s="557"/>
      <c r="X33" s="557"/>
      <c r="Y33" s="557"/>
      <c r="Z33" s="557"/>
      <c r="AA33" s="557"/>
      <c r="AB33" s="557"/>
      <c r="AC33" s="557"/>
      <c r="AD33" s="557"/>
    </row>
    <row r="34" spans="1:30" ht="15.95" customHeight="1" x14ac:dyDescent="0.2">
      <c r="A34" s="542" t="s">
        <v>1226</v>
      </c>
      <c r="B34" s="591"/>
      <c r="C34" s="591"/>
      <c r="D34" s="591"/>
      <c r="E34" s="591"/>
      <c r="F34" s="591"/>
      <c r="G34" s="591"/>
      <c r="H34" s="591"/>
      <c r="I34" s="591"/>
      <c r="J34" s="591"/>
      <c r="K34" s="591"/>
      <c r="L34" s="591"/>
      <c r="M34" s="591"/>
      <c r="N34" s="591"/>
      <c r="O34" s="591"/>
      <c r="P34" s="591"/>
      <c r="Q34" s="557" t="s">
        <v>1227</v>
      </c>
      <c r="R34" s="557"/>
      <c r="S34" s="557"/>
      <c r="T34" s="557"/>
      <c r="U34" s="557"/>
      <c r="V34" s="557"/>
      <c r="W34" s="557"/>
      <c r="X34" s="557"/>
      <c r="Y34" s="557"/>
      <c r="Z34" s="557"/>
      <c r="AA34" s="557"/>
      <c r="AB34" s="557"/>
      <c r="AC34" s="557"/>
      <c r="AD34" s="557"/>
    </row>
    <row r="35" spans="1:30" ht="17.100000000000001" customHeight="1" x14ac:dyDescent="0.2">
      <c r="A35" s="587"/>
      <c r="B35" s="587"/>
      <c r="C35" s="587"/>
      <c r="D35" s="587"/>
      <c r="E35" s="587"/>
      <c r="F35" s="587"/>
      <c r="G35" s="587"/>
      <c r="H35" s="587"/>
      <c r="I35" s="587"/>
      <c r="J35" s="587"/>
      <c r="K35" s="587"/>
      <c r="L35" s="587"/>
      <c r="M35" s="587"/>
      <c r="N35" s="587"/>
      <c r="O35" s="587"/>
      <c r="P35" s="587"/>
      <c r="Q35" s="557" t="s">
        <v>1225</v>
      </c>
      <c r="R35" s="557"/>
      <c r="S35" s="559">
        <f>'Pres. Dist.'!J13</f>
        <v>0</v>
      </c>
      <c r="T35" s="559"/>
      <c r="U35" s="559"/>
      <c r="V35" s="559"/>
      <c r="W35" s="559"/>
      <c r="X35" s="559"/>
      <c r="Y35" s="559"/>
      <c r="Z35" s="559"/>
      <c r="AA35" s="557" t="s">
        <v>1228</v>
      </c>
      <c r="AB35" s="557"/>
      <c r="AC35" s="559" t="str">
        <f>'Pres. Dist.'!M25</f>
        <v xml:space="preserve"> </v>
      </c>
      <c r="AD35" s="559"/>
    </row>
    <row r="36" spans="1:30" ht="16.350000000000001" customHeight="1" x14ac:dyDescent="0.2">
      <c r="A36" s="587"/>
      <c r="B36" s="587"/>
      <c r="C36" s="587"/>
      <c r="D36" s="587"/>
      <c r="E36" s="587"/>
      <c r="F36" s="587"/>
      <c r="G36" s="587"/>
      <c r="H36" s="587"/>
      <c r="I36" s="587"/>
      <c r="J36" s="587"/>
      <c r="K36" s="587"/>
      <c r="L36" s="587"/>
      <c r="M36" s="587"/>
      <c r="N36" s="587"/>
      <c r="O36" s="587"/>
      <c r="P36" s="587"/>
      <c r="Q36" s="557" t="s">
        <v>1193</v>
      </c>
      <c r="R36" s="557"/>
      <c r="S36" s="557"/>
      <c r="T36" s="557"/>
      <c r="U36" s="593">
        <f>'Pres. Dist.'!J11</f>
        <v>0</v>
      </c>
      <c r="V36" s="559"/>
      <c r="W36" s="559"/>
      <c r="X36" s="559"/>
      <c r="Y36" s="557" t="s">
        <v>1229</v>
      </c>
      <c r="Z36" s="557"/>
      <c r="AA36" s="557"/>
      <c r="AB36" s="583"/>
      <c r="AC36" s="583"/>
      <c r="AD36" s="583"/>
    </row>
    <row r="37" spans="1:30" ht="66.75" customHeight="1" x14ac:dyDescent="0.15">
      <c r="A37" s="577" t="s">
        <v>1040</v>
      </c>
      <c r="B37" s="577"/>
      <c r="C37" s="594" t="s">
        <v>1242</v>
      </c>
      <c r="D37" s="595"/>
      <c r="E37" s="595"/>
      <c r="F37" s="595"/>
      <c r="G37" s="595"/>
      <c r="H37" s="595"/>
      <c r="I37" s="595"/>
      <c r="J37" s="595"/>
      <c r="K37" s="595"/>
      <c r="L37" s="595"/>
      <c r="M37" s="595"/>
      <c r="N37" s="595"/>
      <c r="O37" s="595"/>
      <c r="P37" s="595"/>
      <c r="Q37" s="595"/>
      <c r="R37" s="595"/>
      <c r="S37" s="595"/>
      <c r="T37" s="595"/>
      <c r="U37" s="595"/>
      <c r="V37" s="595"/>
      <c r="W37" s="595"/>
      <c r="X37" s="595"/>
      <c r="Y37" s="595"/>
      <c r="Z37" s="595"/>
      <c r="AA37" s="595"/>
      <c r="AB37" s="580" t="s">
        <v>1243</v>
      </c>
      <c r="AC37" s="581"/>
      <c r="AD37" s="581"/>
    </row>
    <row r="38" spans="1:30" ht="18" customHeight="1" x14ac:dyDescent="0.2">
      <c r="A38" s="572" t="s">
        <v>1235</v>
      </c>
      <c r="B38" s="572"/>
      <c r="C38" s="572"/>
      <c r="D38" s="572"/>
      <c r="E38" s="572"/>
      <c r="F38" s="572"/>
      <c r="G38" s="572"/>
      <c r="H38" s="572"/>
      <c r="I38" s="572"/>
      <c r="J38" s="572"/>
      <c r="K38" s="572"/>
      <c r="L38" s="572"/>
      <c r="M38" s="572"/>
      <c r="N38" s="572"/>
      <c r="O38" s="572"/>
      <c r="P38" s="572"/>
      <c r="Q38" s="572"/>
      <c r="R38" s="572"/>
      <c r="S38" s="572"/>
      <c r="T38" s="572"/>
      <c r="U38" s="572"/>
      <c r="V38" s="572"/>
      <c r="W38" s="572"/>
      <c r="X38" s="572"/>
      <c r="Y38" s="572"/>
      <c r="Z38" s="572"/>
      <c r="AA38" s="572"/>
      <c r="AB38" s="572"/>
      <c r="AC38" s="572"/>
      <c r="AD38" s="572"/>
    </row>
    <row r="39" spans="1:30" ht="13.5" customHeight="1" x14ac:dyDescent="0.2">
      <c r="A39" s="592" t="s">
        <v>578</v>
      </c>
      <c r="B39" s="592"/>
      <c r="C39" s="592"/>
      <c r="D39" s="592"/>
      <c r="E39" s="592"/>
      <c r="F39" s="592"/>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row>
    <row r="40" spans="1:30" ht="15.95" customHeight="1" x14ac:dyDescent="0.2">
      <c r="A40" s="544" t="s">
        <v>1169</v>
      </c>
      <c r="B40" s="557"/>
      <c r="C40" s="557"/>
      <c r="D40" s="557"/>
      <c r="E40" s="557"/>
      <c r="F40" s="557"/>
      <c r="G40" s="557"/>
      <c r="H40" s="557" t="s">
        <v>1170</v>
      </c>
      <c r="I40" s="557"/>
      <c r="J40" s="557"/>
      <c r="K40" s="557"/>
      <c r="L40" s="557"/>
      <c r="M40" s="557"/>
      <c r="N40" s="557"/>
      <c r="O40" s="557"/>
      <c r="P40" s="557"/>
      <c r="Q40" s="557" t="s">
        <v>1171</v>
      </c>
      <c r="R40" s="557"/>
      <c r="S40" s="557"/>
      <c r="T40" s="557"/>
      <c r="U40" s="557"/>
      <c r="V40" s="557"/>
      <c r="W40" s="557"/>
      <c r="X40" s="557"/>
      <c r="Y40" s="557"/>
      <c r="Z40" s="557" t="s">
        <v>1172</v>
      </c>
      <c r="AA40" s="557"/>
      <c r="AB40" s="557"/>
      <c r="AC40" s="557"/>
      <c r="AD40" s="557"/>
    </row>
    <row r="41" spans="1:30" ht="17.100000000000001" customHeight="1" x14ac:dyDescent="0.2">
      <c r="A41" s="590" t="s">
        <v>834</v>
      </c>
      <c r="B41" s="590"/>
      <c r="C41" s="590"/>
      <c r="D41" s="557"/>
      <c r="E41" s="557"/>
      <c r="F41" s="557"/>
      <c r="G41" s="557"/>
      <c r="H41" s="557" t="s">
        <v>1173</v>
      </c>
      <c r="I41" s="557"/>
      <c r="J41" s="557"/>
      <c r="K41" s="557"/>
      <c r="L41" s="557"/>
      <c r="M41" s="557"/>
      <c r="N41" s="557"/>
      <c r="O41" s="557"/>
      <c r="P41" s="557"/>
      <c r="Q41" s="557" t="s">
        <v>1174</v>
      </c>
      <c r="R41" s="557"/>
      <c r="S41" s="557"/>
      <c r="T41" s="557"/>
      <c r="U41" s="557"/>
      <c r="V41" s="557"/>
      <c r="W41" s="557"/>
      <c r="X41" s="557"/>
      <c r="Y41" s="557"/>
      <c r="Z41" s="557" t="s">
        <v>1175</v>
      </c>
      <c r="AA41" s="557"/>
      <c r="AB41" s="557"/>
      <c r="AC41" s="557"/>
      <c r="AD41" s="557"/>
    </row>
    <row r="42" spans="1:30" ht="13.5" customHeight="1" x14ac:dyDescent="0.2">
      <c r="A42" s="592" t="s">
        <v>579</v>
      </c>
      <c r="B42" s="592"/>
      <c r="C42" s="592"/>
      <c r="D42" s="592"/>
      <c r="E42" s="592"/>
      <c r="F42" s="592"/>
      <c r="G42" s="592"/>
      <c r="H42" s="592"/>
      <c r="I42" s="592"/>
      <c r="J42" s="592"/>
      <c r="K42" s="592"/>
      <c r="L42" s="592"/>
      <c r="M42" s="592"/>
      <c r="N42" s="592"/>
      <c r="O42" s="592"/>
      <c r="P42" s="592"/>
      <c r="Q42" s="592"/>
      <c r="R42" s="592"/>
      <c r="S42" s="592"/>
      <c r="T42" s="592"/>
      <c r="U42" s="592"/>
      <c r="V42" s="592"/>
      <c r="W42" s="592"/>
      <c r="X42" s="592"/>
      <c r="Y42" s="592"/>
      <c r="Z42" s="592"/>
      <c r="AA42" s="592"/>
      <c r="AB42" s="592"/>
      <c r="AC42" s="592"/>
      <c r="AD42" s="592"/>
    </row>
    <row r="43" spans="1:30" ht="17.100000000000001" customHeight="1" x14ac:dyDescent="0.2">
      <c r="A43" s="544" t="s">
        <v>1169</v>
      </c>
      <c r="B43" s="557"/>
      <c r="C43" s="557"/>
      <c r="D43" s="557"/>
      <c r="E43" s="557"/>
      <c r="F43" s="557"/>
      <c r="G43" s="557"/>
      <c r="H43" s="557" t="s">
        <v>1170</v>
      </c>
      <c r="I43" s="557"/>
      <c r="J43" s="557"/>
      <c r="K43" s="557"/>
      <c r="L43" s="557"/>
      <c r="M43" s="557"/>
      <c r="N43" s="557"/>
      <c r="O43" s="557"/>
      <c r="P43" s="557"/>
      <c r="Q43" s="557" t="s">
        <v>1171</v>
      </c>
      <c r="R43" s="557"/>
      <c r="S43" s="557"/>
      <c r="T43" s="557"/>
      <c r="U43" s="557"/>
      <c r="V43" s="557"/>
      <c r="W43" s="557"/>
      <c r="X43" s="557"/>
      <c r="Y43" s="557"/>
      <c r="Z43" s="557" t="s">
        <v>1172</v>
      </c>
      <c r="AA43" s="557"/>
      <c r="AB43" s="557"/>
      <c r="AC43" s="557"/>
      <c r="AD43" s="557"/>
    </row>
    <row r="44" spans="1:30" ht="15.95" customHeight="1" x14ac:dyDescent="0.2">
      <c r="A44" s="590" t="s">
        <v>834</v>
      </c>
      <c r="B44" s="590"/>
      <c r="C44" s="557"/>
      <c r="D44" s="557"/>
      <c r="E44" s="557"/>
      <c r="F44" s="557"/>
      <c r="G44" s="557"/>
      <c r="H44" s="557" t="s">
        <v>1173</v>
      </c>
      <c r="I44" s="557"/>
      <c r="J44" s="557"/>
      <c r="K44" s="557"/>
      <c r="L44" s="557"/>
      <c r="M44" s="557"/>
      <c r="N44" s="557"/>
      <c r="O44" s="557"/>
      <c r="P44" s="557"/>
      <c r="Q44" s="557" t="s">
        <v>1174</v>
      </c>
      <c r="R44" s="557"/>
      <c r="S44" s="557"/>
      <c r="T44" s="557"/>
      <c r="U44" s="557"/>
      <c r="V44" s="557"/>
      <c r="W44" s="557"/>
      <c r="X44" s="557"/>
      <c r="Y44" s="557"/>
      <c r="Z44" s="557" t="s">
        <v>1175</v>
      </c>
      <c r="AA44" s="557"/>
      <c r="AB44" s="557"/>
      <c r="AC44" s="557"/>
      <c r="AD44" s="557"/>
    </row>
    <row r="45" spans="1:30" ht="13.5" customHeight="1" x14ac:dyDescent="0.2">
      <c r="A45" s="592" t="s">
        <v>294</v>
      </c>
      <c r="B45" s="592"/>
      <c r="C45" s="592"/>
      <c r="D45" s="592"/>
      <c r="E45" s="592"/>
      <c r="F45" s="592"/>
      <c r="G45" s="592"/>
      <c r="H45" s="592"/>
      <c r="I45" s="592"/>
      <c r="J45" s="592"/>
      <c r="K45" s="592"/>
      <c r="L45" s="592"/>
      <c r="M45" s="592"/>
      <c r="N45" s="592"/>
      <c r="O45" s="592"/>
      <c r="P45" s="592"/>
      <c r="Q45" s="592"/>
      <c r="R45" s="592"/>
      <c r="S45" s="592"/>
      <c r="T45" s="592"/>
      <c r="U45" s="592"/>
      <c r="V45" s="592"/>
      <c r="W45" s="592"/>
      <c r="X45" s="592"/>
      <c r="Y45" s="592"/>
      <c r="Z45" s="592"/>
      <c r="AA45" s="592"/>
      <c r="AB45" s="592"/>
      <c r="AC45" s="592"/>
      <c r="AD45" s="592"/>
    </row>
    <row r="46" spans="1:30" ht="15.95" customHeight="1" x14ac:dyDescent="0.2">
      <c r="A46" s="544" t="s">
        <v>1170</v>
      </c>
      <c r="B46" s="557"/>
      <c r="C46" s="557"/>
      <c r="D46" s="557"/>
      <c r="E46" s="557" t="s">
        <v>1171</v>
      </c>
      <c r="F46" s="557"/>
      <c r="G46" s="557"/>
      <c r="H46" s="557"/>
      <c r="I46" s="557"/>
      <c r="J46" s="557"/>
      <c r="K46" s="557" t="s">
        <v>1169</v>
      </c>
      <c r="L46" s="557"/>
      <c r="M46" s="557"/>
      <c r="N46" s="557"/>
      <c r="O46" s="557"/>
      <c r="P46" s="557"/>
      <c r="Q46" s="557" t="s">
        <v>1176</v>
      </c>
      <c r="R46" s="557"/>
      <c r="S46" s="557"/>
      <c r="T46" s="557"/>
      <c r="U46" s="557"/>
      <c r="V46" s="557"/>
      <c r="W46" s="557"/>
      <c r="X46" s="557"/>
      <c r="Y46" s="557"/>
      <c r="Z46" s="588" t="s">
        <v>844</v>
      </c>
      <c r="AA46" s="588"/>
      <c r="AB46" s="588"/>
      <c r="AC46" s="589"/>
      <c r="AD46" s="589"/>
    </row>
    <row r="47" spans="1:30" ht="13.5" customHeight="1" x14ac:dyDescent="0.2">
      <c r="A47" s="592" t="s">
        <v>293</v>
      </c>
      <c r="B47" s="592"/>
      <c r="C47" s="592"/>
      <c r="D47" s="592"/>
      <c r="E47" s="592"/>
      <c r="F47" s="592"/>
      <c r="G47" s="592"/>
      <c r="H47" s="592"/>
      <c r="I47" s="592"/>
      <c r="J47" s="592"/>
      <c r="K47" s="592"/>
      <c r="L47" s="592"/>
      <c r="M47" s="592"/>
      <c r="N47" s="592"/>
      <c r="O47" s="592"/>
      <c r="P47" s="592"/>
      <c r="Q47" s="592"/>
      <c r="R47" s="592"/>
      <c r="S47" s="592"/>
      <c r="T47" s="592"/>
      <c r="U47" s="592"/>
      <c r="V47" s="592"/>
      <c r="W47" s="592"/>
      <c r="X47" s="592"/>
      <c r="Y47" s="592"/>
      <c r="Z47" s="592"/>
      <c r="AA47" s="592"/>
      <c r="AB47" s="592"/>
      <c r="AC47" s="592"/>
      <c r="AD47" s="592"/>
    </row>
    <row r="48" spans="1:30" ht="15.95" customHeight="1" x14ac:dyDescent="0.2">
      <c r="A48" s="545" t="s">
        <v>1169</v>
      </c>
      <c r="B48" s="561"/>
      <c r="C48" s="561"/>
      <c r="D48" s="561"/>
      <c r="E48" s="561"/>
      <c r="F48" s="561"/>
      <c r="G48" s="561"/>
      <c r="H48" s="562" t="s">
        <v>1177</v>
      </c>
      <c r="I48" s="562"/>
      <c r="J48" s="562"/>
      <c r="K48" s="562">
        <f>'Mound Calculations'!F66</f>
        <v>0</v>
      </c>
      <c r="L48" s="562"/>
      <c r="M48" s="562"/>
      <c r="N48" s="562"/>
      <c r="O48" s="562"/>
      <c r="P48" s="562"/>
      <c r="Q48" s="562" t="s">
        <v>1178</v>
      </c>
      <c r="R48" s="562"/>
      <c r="S48" s="562"/>
      <c r="T48" s="562"/>
      <c r="U48" s="563">
        <f>IFERROR('Mound Calculations'!C66,0)</f>
        <v>0</v>
      </c>
      <c r="V48" s="562"/>
      <c r="W48" s="562"/>
      <c r="X48" s="562"/>
      <c r="Y48" s="562"/>
      <c r="Z48" s="557" t="s">
        <v>1172</v>
      </c>
      <c r="AA48" s="557"/>
      <c r="AB48" s="557"/>
      <c r="AC48" s="574"/>
      <c r="AD48" s="574"/>
    </row>
    <row r="49" spans="1:30" ht="15.95" customHeight="1" x14ac:dyDescent="0.2">
      <c r="A49" s="546" t="s">
        <v>1179</v>
      </c>
      <c r="B49" s="547">
        <f>'Mound Calculations'!$F$76</f>
        <v>36</v>
      </c>
      <c r="C49" s="562" t="s">
        <v>872</v>
      </c>
      <c r="D49" s="562"/>
      <c r="E49" s="558">
        <f>'Mound Calculations'!$D$84</f>
        <v>36</v>
      </c>
      <c r="F49" s="559"/>
      <c r="G49" s="559"/>
      <c r="H49" s="562" t="s">
        <v>1173</v>
      </c>
      <c r="I49" s="562"/>
      <c r="J49" s="562"/>
      <c r="K49" s="563">
        <f>'Mound Calculations'!D92</f>
        <v>10</v>
      </c>
      <c r="L49" s="562"/>
      <c r="M49" s="562"/>
      <c r="N49" s="562"/>
      <c r="O49" s="562"/>
      <c r="P49" s="562"/>
      <c r="Q49" s="562" t="s">
        <v>1174</v>
      </c>
      <c r="R49" s="562"/>
      <c r="S49" s="562"/>
      <c r="T49" s="562"/>
      <c r="U49" s="561">
        <f>'Mound Calculations'!G96</f>
        <v>12</v>
      </c>
      <c r="V49" s="561"/>
      <c r="W49" s="561"/>
      <c r="X49" s="561"/>
      <c r="Y49" s="561"/>
      <c r="Z49" s="588" t="s">
        <v>845</v>
      </c>
      <c r="AA49" s="588"/>
      <c r="AB49" s="588"/>
      <c r="AC49" s="586">
        <f>'Mound Calculations'!C132</f>
        <v>0</v>
      </c>
      <c r="AD49" s="557"/>
    </row>
    <row r="50" spans="1:30" ht="17.100000000000001" customHeight="1" x14ac:dyDescent="0.2">
      <c r="A50" s="555" t="s">
        <v>1176</v>
      </c>
      <c r="B50" s="555"/>
      <c r="C50" s="563">
        <f>'Mound Calculations'!C117</f>
        <v>0</v>
      </c>
      <c r="D50" s="562"/>
      <c r="E50" s="562"/>
      <c r="F50" s="562"/>
      <c r="G50" s="562"/>
      <c r="H50" s="562" t="s">
        <v>844</v>
      </c>
      <c r="I50" s="562"/>
      <c r="J50" s="562"/>
      <c r="K50" s="563">
        <f>'Mound Calculations'!C126</f>
        <v>0</v>
      </c>
      <c r="L50" s="562"/>
      <c r="M50" s="562"/>
      <c r="N50" s="562"/>
      <c r="O50" s="562"/>
      <c r="P50" s="562"/>
      <c r="Q50" s="559" t="s">
        <v>1190</v>
      </c>
      <c r="R50" s="559"/>
      <c r="S50" s="559"/>
      <c r="T50" s="559"/>
      <c r="U50" s="558">
        <f>IFERROR('Mound Calculations'!F164,0)</f>
        <v>0</v>
      </c>
      <c r="V50" s="559"/>
      <c r="W50" s="559"/>
      <c r="X50" s="559"/>
      <c r="Y50" s="559"/>
      <c r="Z50" s="588" t="s">
        <v>846</v>
      </c>
      <c r="AA50" s="588"/>
      <c r="AB50" s="588"/>
      <c r="AC50" s="586">
        <f>IFERROR('Mound Calculations'!C109,0)</f>
        <v>0</v>
      </c>
      <c r="AD50" s="557"/>
    </row>
    <row r="51" spans="1:30" ht="13.5" customHeight="1" x14ac:dyDescent="0.2">
      <c r="A51" s="592" t="s">
        <v>847</v>
      </c>
      <c r="B51" s="592"/>
      <c r="C51" s="592"/>
      <c r="D51" s="592"/>
      <c r="E51" s="592"/>
      <c r="F51" s="592"/>
      <c r="G51" s="592"/>
      <c r="H51" s="592"/>
      <c r="I51" s="592"/>
      <c r="J51" s="592"/>
      <c r="K51" s="592"/>
      <c r="L51" s="592"/>
      <c r="M51" s="592"/>
      <c r="N51" s="592"/>
      <c r="O51" s="592"/>
      <c r="P51" s="592"/>
      <c r="Q51" s="592"/>
      <c r="R51" s="599"/>
      <c r="S51" s="599"/>
      <c r="T51" s="599"/>
      <c r="U51" s="599"/>
      <c r="V51" s="599"/>
      <c r="W51" s="599"/>
      <c r="X51" s="592"/>
      <c r="Y51" s="592"/>
      <c r="Z51" s="592"/>
      <c r="AA51" s="592"/>
      <c r="AB51" s="592"/>
      <c r="AC51" s="592"/>
      <c r="AD51" s="592"/>
    </row>
    <row r="52" spans="1:30" ht="17.100000000000001" customHeight="1" x14ac:dyDescent="0.2">
      <c r="A52" s="557" t="s">
        <v>1180</v>
      </c>
      <c r="B52" s="557"/>
      <c r="C52" s="600"/>
      <c r="D52" s="600"/>
      <c r="E52" s="600"/>
      <c r="F52" s="600"/>
      <c r="G52" s="600"/>
      <c r="H52" s="600"/>
      <c r="I52" s="600"/>
      <c r="J52" s="600"/>
      <c r="K52" s="600"/>
      <c r="L52" s="600"/>
      <c r="M52" s="600"/>
      <c r="N52" s="600"/>
      <c r="O52" s="600"/>
      <c r="P52" s="600"/>
      <c r="Q52" s="596"/>
      <c r="R52" s="597"/>
      <c r="S52" s="597"/>
      <c r="T52" s="597"/>
      <c r="U52" s="597"/>
      <c r="V52" s="597"/>
      <c r="W52" s="598"/>
      <c r="X52" s="596"/>
      <c r="Y52" s="597"/>
      <c r="Z52" s="597"/>
      <c r="AA52" s="598"/>
      <c r="AB52" s="587"/>
      <c r="AC52" s="587"/>
      <c r="AD52" s="587"/>
    </row>
    <row r="53" spans="1:30" ht="15.95" customHeight="1" x14ac:dyDescent="0.2">
      <c r="A53" s="557" t="s">
        <v>1172</v>
      </c>
      <c r="B53" s="557"/>
      <c r="C53" s="600"/>
      <c r="D53" s="600"/>
      <c r="E53" s="600"/>
      <c r="F53" s="600"/>
      <c r="G53" s="600"/>
      <c r="H53" s="600"/>
      <c r="I53" s="600"/>
      <c r="J53" s="600"/>
      <c r="K53" s="600"/>
      <c r="L53" s="600"/>
      <c r="M53" s="600"/>
      <c r="N53" s="600"/>
      <c r="O53" s="600"/>
      <c r="P53" s="600"/>
      <c r="Q53" s="596"/>
      <c r="R53" s="597"/>
      <c r="S53" s="597"/>
      <c r="T53" s="597"/>
      <c r="U53" s="597"/>
      <c r="V53" s="597"/>
      <c r="W53" s="598"/>
      <c r="X53" s="596"/>
      <c r="Y53" s="597"/>
      <c r="Z53" s="597"/>
      <c r="AA53" s="597"/>
      <c r="AB53" s="597"/>
      <c r="AC53" s="597"/>
      <c r="AD53" s="598"/>
    </row>
    <row r="54" spans="1:30" ht="15.95" customHeight="1" x14ac:dyDescent="0.2">
      <c r="A54" s="557" t="s">
        <v>1181</v>
      </c>
      <c r="B54" s="557"/>
      <c r="C54" s="557"/>
      <c r="D54" s="574"/>
      <c r="E54" s="612"/>
      <c r="F54" s="612"/>
      <c r="G54" s="612"/>
      <c r="H54" s="557" t="s">
        <v>1182</v>
      </c>
      <c r="I54" s="557"/>
      <c r="J54" s="557"/>
      <c r="K54" s="557"/>
      <c r="L54" s="557"/>
      <c r="M54" s="557"/>
      <c r="N54" s="557"/>
      <c r="O54" s="591"/>
      <c r="P54" s="591"/>
      <c r="Q54" s="542" t="s">
        <v>295</v>
      </c>
      <c r="R54" s="560"/>
      <c r="S54" s="560"/>
      <c r="T54" s="557" t="s">
        <v>1183</v>
      </c>
      <c r="U54" s="557"/>
      <c r="V54" s="557"/>
      <c r="W54" s="557"/>
      <c r="X54" s="557"/>
      <c r="Y54" s="557"/>
      <c r="Z54" s="557"/>
      <c r="AA54" s="574"/>
      <c r="AB54" s="574"/>
      <c r="AC54" s="574"/>
      <c r="AD54" s="574"/>
    </row>
    <row r="55" spans="1:30" ht="17.100000000000001" customHeight="1" x14ac:dyDescent="0.2">
      <c r="A55" s="557" t="s">
        <v>1184</v>
      </c>
      <c r="B55" s="557"/>
      <c r="C55" s="557"/>
      <c r="D55" s="557"/>
      <c r="E55" s="557"/>
      <c r="F55" s="557"/>
      <c r="G55" s="574"/>
      <c r="H55" s="574"/>
      <c r="I55" s="574"/>
      <c r="J55" s="574"/>
      <c r="K55" s="574"/>
      <c r="L55" s="574"/>
      <c r="M55" s="574"/>
      <c r="N55" s="574"/>
      <c r="O55" s="574"/>
      <c r="P55" s="574"/>
      <c r="Q55" s="574"/>
      <c r="R55" s="574"/>
      <c r="S55" s="574"/>
      <c r="T55" s="574"/>
      <c r="U55" s="574"/>
      <c r="V55" s="574"/>
      <c r="W55" s="574"/>
      <c r="X55" s="574"/>
      <c r="Y55" s="574"/>
      <c r="Z55" s="574"/>
      <c r="AA55" s="574"/>
      <c r="AB55" s="574"/>
      <c r="AC55" s="574"/>
      <c r="AD55" s="574"/>
    </row>
    <row r="56" spans="1:30" ht="13.5" customHeight="1" x14ac:dyDescent="0.2">
      <c r="A56" s="592" t="s">
        <v>1185</v>
      </c>
      <c r="B56" s="592"/>
      <c r="C56" s="592"/>
      <c r="D56" s="592"/>
      <c r="E56" s="592"/>
      <c r="F56" s="592"/>
      <c r="G56" s="592"/>
      <c r="H56" s="592"/>
      <c r="I56" s="592"/>
      <c r="J56" s="592"/>
      <c r="K56" s="592"/>
      <c r="L56" s="592"/>
      <c r="M56" s="592"/>
      <c r="N56" s="592"/>
      <c r="O56" s="592"/>
      <c r="P56" s="592"/>
      <c r="Q56" s="592"/>
      <c r="R56" s="592"/>
      <c r="S56" s="592"/>
      <c r="T56" s="592"/>
      <c r="U56" s="592"/>
      <c r="V56" s="592"/>
      <c r="W56" s="592"/>
      <c r="X56" s="592"/>
      <c r="Y56" s="592"/>
      <c r="Z56" s="592"/>
      <c r="AA56" s="592"/>
      <c r="AB56" s="592"/>
      <c r="AC56" s="592"/>
      <c r="AD56" s="592"/>
    </row>
    <row r="57" spans="1:30" ht="17.100000000000001" customHeight="1" x14ac:dyDescent="0.2">
      <c r="A57" s="557" t="s">
        <v>1186</v>
      </c>
      <c r="B57" s="557"/>
      <c r="C57" s="596"/>
      <c r="D57" s="597"/>
      <c r="E57" s="597"/>
      <c r="F57" s="597"/>
      <c r="G57" s="597"/>
      <c r="H57" s="597"/>
      <c r="I57" s="597"/>
      <c r="J57" s="598"/>
      <c r="K57" s="596"/>
      <c r="L57" s="597"/>
      <c r="M57" s="597"/>
      <c r="N57" s="597"/>
      <c r="O57" s="597"/>
      <c r="P57" s="598"/>
      <c r="Q57" s="596"/>
      <c r="R57" s="597"/>
      <c r="S57" s="597"/>
      <c r="T57" s="597"/>
      <c r="U57" s="597"/>
      <c r="V57" s="597"/>
      <c r="W57" s="598"/>
      <c r="X57" s="596"/>
      <c r="Y57" s="597"/>
      <c r="Z57" s="597"/>
      <c r="AA57" s="598"/>
      <c r="AB57" s="564"/>
      <c r="AC57" s="564"/>
      <c r="AD57" s="564"/>
    </row>
    <row r="58" spans="1:30" ht="15.95" customHeight="1" x14ac:dyDescent="0.2">
      <c r="A58" s="557" t="s">
        <v>1187</v>
      </c>
      <c r="B58" s="557"/>
      <c r="C58" s="574"/>
      <c r="D58" s="574"/>
      <c r="E58" s="557" t="s">
        <v>1188</v>
      </c>
      <c r="F58" s="557"/>
      <c r="G58" s="557"/>
      <c r="H58" s="557"/>
      <c r="I58" s="574"/>
      <c r="J58" s="574"/>
      <c r="K58" s="574"/>
      <c r="L58" s="557" t="s">
        <v>1189</v>
      </c>
      <c r="M58" s="557"/>
      <c r="N58" s="557"/>
      <c r="O58" s="557"/>
      <c r="P58" s="557"/>
      <c r="Q58" s="557"/>
      <c r="R58" s="574"/>
      <c r="S58" s="574"/>
      <c r="T58" s="574"/>
      <c r="U58" s="574"/>
      <c r="V58" s="557" t="s">
        <v>1166</v>
      </c>
      <c r="W58" s="557"/>
      <c r="X58" s="557"/>
      <c r="Y58" s="557"/>
      <c r="Z58" s="557"/>
      <c r="AA58" s="557"/>
      <c r="AB58" s="574"/>
      <c r="AC58" s="574"/>
      <c r="AD58" s="574"/>
    </row>
    <row r="59" spans="1:30" ht="15.95" customHeight="1" x14ac:dyDescent="0.2">
      <c r="A59" s="557" t="s">
        <v>1184</v>
      </c>
      <c r="B59" s="557"/>
      <c r="C59" s="557"/>
      <c r="D59" s="557"/>
      <c r="E59" s="574"/>
      <c r="F59" s="574"/>
      <c r="G59" s="574"/>
      <c r="H59" s="574"/>
      <c r="I59" s="574"/>
      <c r="J59" s="574"/>
      <c r="K59" s="574"/>
      <c r="L59" s="574"/>
      <c r="M59" s="574"/>
      <c r="N59" s="574"/>
      <c r="O59" s="574"/>
      <c r="P59" s="574"/>
      <c r="Q59" s="574"/>
      <c r="R59" s="574"/>
      <c r="S59" s="574"/>
      <c r="T59" s="574"/>
      <c r="U59" s="574"/>
      <c r="V59" s="574"/>
      <c r="W59" s="574"/>
      <c r="X59" s="574"/>
      <c r="Y59" s="574"/>
      <c r="Z59" s="574"/>
      <c r="AA59" s="574"/>
      <c r="AB59" s="574"/>
      <c r="AC59" s="574"/>
      <c r="AD59" s="574"/>
    </row>
    <row r="60" spans="1:30" ht="13.5" customHeight="1" x14ac:dyDescent="0.2">
      <c r="A60" s="592" t="s">
        <v>1230</v>
      </c>
      <c r="B60" s="592"/>
      <c r="C60" s="592"/>
      <c r="D60" s="592"/>
      <c r="E60" s="592"/>
      <c r="F60" s="592"/>
      <c r="G60" s="592"/>
      <c r="H60" s="592"/>
      <c r="I60" s="592"/>
      <c r="J60" s="592"/>
      <c r="K60" s="592"/>
      <c r="L60" s="592"/>
      <c r="M60" s="592"/>
      <c r="N60" s="592"/>
      <c r="O60" s="592"/>
      <c r="P60" s="592"/>
      <c r="Q60" s="592"/>
      <c r="R60" s="592"/>
      <c r="S60" s="592"/>
      <c r="T60" s="592"/>
      <c r="U60" s="592"/>
      <c r="V60" s="592"/>
      <c r="W60" s="592"/>
      <c r="X60" s="592"/>
      <c r="Y60" s="592"/>
      <c r="Z60" s="592"/>
      <c r="AA60" s="592"/>
      <c r="AB60" s="592"/>
      <c r="AC60" s="592"/>
      <c r="AD60" s="592"/>
    </row>
    <row r="61" spans="1:30" ht="137.25" customHeight="1" x14ac:dyDescent="0.2">
      <c r="A61" s="607"/>
      <c r="B61" s="607"/>
      <c r="C61" s="607"/>
      <c r="D61" s="607"/>
      <c r="E61" s="607"/>
      <c r="F61" s="607"/>
      <c r="G61" s="607"/>
      <c r="H61" s="607"/>
      <c r="I61" s="607"/>
      <c r="J61" s="607"/>
      <c r="K61" s="607"/>
      <c r="L61" s="607"/>
      <c r="M61" s="607"/>
      <c r="N61" s="607"/>
      <c r="O61" s="607"/>
      <c r="P61" s="607"/>
      <c r="Q61" s="607"/>
      <c r="R61" s="607"/>
      <c r="S61" s="607"/>
      <c r="T61" s="607"/>
      <c r="U61" s="607"/>
      <c r="V61" s="607"/>
      <c r="W61" s="607"/>
      <c r="X61" s="607"/>
      <c r="Y61" s="607"/>
      <c r="Z61" s="607"/>
      <c r="AA61" s="607"/>
      <c r="AB61" s="607"/>
      <c r="AC61" s="607"/>
      <c r="AD61" s="607"/>
    </row>
    <row r="62" spans="1:30" ht="15.75" customHeight="1" x14ac:dyDescent="0.2">
      <c r="A62" s="610" t="s">
        <v>1240</v>
      </c>
      <c r="B62" s="610"/>
      <c r="C62" s="610"/>
      <c r="D62" s="610"/>
      <c r="E62" s="610"/>
      <c r="F62" s="610"/>
      <c r="G62" s="610"/>
      <c r="H62" s="610"/>
      <c r="I62" s="610"/>
      <c r="J62" s="610"/>
      <c r="K62" s="610"/>
      <c r="L62" s="610"/>
      <c r="M62" s="610"/>
      <c r="N62" s="610"/>
      <c r="O62" s="610"/>
      <c r="P62" s="610"/>
      <c r="Q62" s="610"/>
      <c r="R62" s="610"/>
      <c r="S62" s="610"/>
      <c r="T62" s="610"/>
      <c r="U62" s="610"/>
      <c r="V62" s="610"/>
      <c r="W62" s="610"/>
      <c r="X62" s="610"/>
      <c r="Y62" s="610"/>
      <c r="Z62" s="610"/>
      <c r="AA62" s="610"/>
      <c r="AB62" s="610"/>
      <c r="AC62" s="610"/>
      <c r="AD62" s="610"/>
    </row>
    <row r="63" spans="1:30" ht="23.25" customHeight="1" x14ac:dyDescent="0.2">
      <c r="A63" s="611"/>
      <c r="B63" s="611"/>
      <c r="C63" s="611"/>
      <c r="D63" s="611"/>
      <c r="E63" s="611"/>
      <c r="F63" s="611"/>
      <c r="G63" s="611"/>
      <c r="H63" s="552"/>
      <c r="I63" s="611"/>
      <c r="J63" s="611"/>
      <c r="K63" s="611"/>
      <c r="L63" s="611"/>
      <c r="M63" s="611"/>
      <c r="N63" s="611"/>
      <c r="O63" s="611"/>
      <c r="P63" s="611"/>
      <c r="Q63" s="611"/>
      <c r="R63" s="611"/>
      <c r="S63" s="611"/>
      <c r="T63" s="611"/>
      <c r="U63" s="611"/>
      <c r="V63" s="611"/>
      <c r="W63" s="553"/>
      <c r="X63" s="611"/>
      <c r="Y63" s="611"/>
      <c r="Z63" s="611"/>
      <c r="AA63" s="611"/>
      <c r="AB63" s="553"/>
      <c r="AC63" s="611"/>
      <c r="AD63" s="611"/>
    </row>
    <row r="64" spans="1:30" ht="15.75" customHeight="1" x14ac:dyDescent="0.2">
      <c r="A64" s="610" t="s">
        <v>1241</v>
      </c>
      <c r="B64" s="610"/>
      <c r="C64" s="610"/>
      <c r="D64" s="610"/>
      <c r="E64" s="610"/>
      <c r="F64" s="610"/>
      <c r="G64" s="610"/>
      <c r="H64" s="552"/>
      <c r="I64" s="610" t="s">
        <v>827</v>
      </c>
      <c r="J64" s="610"/>
      <c r="K64" s="610"/>
      <c r="L64" s="610"/>
      <c r="M64" s="610"/>
      <c r="N64" s="610"/>
      <c r="O64" s="610"/>
      <c r="P64" s="610"/>
      <c r="Q64" s="610"/>
      <c r="R64" s="610"/>
      <c r="S64" s="610"/>
      <c r="T64" s="610"/>
      <c r="U64" s="610"/>
      <c r="V64" s="610"/>
      <c r="W64" s="553"/>
      <c r="X64" s="610" t="s">
        <v>826</v>
      </c>
      <c r="Y64" s="610"/>
      <c r="Z64" s="610"/>
      <c r="AA64" s="610"/>
      <c r="AB64" s="554"/>
      <c r="AC64" s="610" t="s">
        <v>825</v>
      </c>
      <c r="AD64" s="610"/>
    </row>
    <row r="65" spans="1:30" ht="15" customHeight="1" x14ac:dyDescent="0.2">
      <c r="A65" s="608" t="s">
        <v>831</v>
      </c>
      <c r="B65" s="608"/>
      <c r="C65" s="608"/>
      <c r="D65" s="608"/>
      <c r="E65" s="608"/>
      <c r="F65" s="608"/>
      <c r="G65" s="608"/>
      <c r="H65" s="608"/>
      <c r="I65" s="608"/>
      <c r="J65" s="608"/>
      <c r="K65" s="608"/>
      <c r="L65" s="608"/>
      <c r="M65" s="608"/>
      <c r="N65" s="608"/>
      <c r="O65" s="608"/>
      <c r="P65" s="608"/>
      <c r="Q65" s="608"/>
      <c r="R65" s="608"/>
      <c r="S65" s="608"/>
      <c r="T65" s="608"/>
      <c r="U65" s="608"/>
      <c r="V65" s="608"/>
      <c r="W65" s="608"/>
      <c r="X65" s="608"/>
      <c r="Y65" s="608"/>
      <c r="Z65" s="608"/>
      <c r="AA65" s="608"/>
      <c r="AB65" s="608"/>
      <c r="AC65" s="608"/>
      <c r="AD65" s="608"/>
    </row>
    <row r="66" spans="1:30" ht="13.5" customHeight="1" x14ac:dyDescent="0.2">
      <c r="A66" s="609" t="s">
        <v>1071</v>
      </c>
      <c r="B66" s="609"/>
      <c r="C66" s="609"/>
      <c r="D66" s="609"/>
      <c r="E66" s="609"/>
      <c r="F66" s="609"/>
      <c r="G66" s="609"/>
      <c r="H66" s="609"/>
      <c r="I66" s="609"/>
      <c r="J66" s="609"/>
      <c r="K66" s="609"/>
      <c r="L66" s="609"/>
      <c r="M66" s="609"/>
      <c r="N66" s="609"/>
      <c r="O66" s="609"/>
      <c r="P66" s="609"/>
      <c r="Q66" s="609" t="s">
        <v>1072</v>
      </c>
      <c r="R66" s="609"/>
      <c r="S66" s="609"/>
      <c r="T66" s="609"/>
      <c r="U66" s="609"/>
      <c r="V66" s="609"/>
      <c r="W66" s="609"/>
      <c r="X66" s="609"/>
      <c r="Y66" s="609"/>
      <c r="Z66" s="609"/>
      <c r="AA66" s="609"/>
      <c r="AB66" s="609"/>
      <c r="AC66" s="609"/>
      <c r="AD66" s="609"/>
    </row>
    <row r="67" spans="1:30" ht="36.200000000000003" customHeight="1" x14ac:dyDescent="0.2">
      <c r="A67" s="601" t="s">
        <v>1231</v>
      </c>
      <c r="B67" s="602"/>
      <c r="C67" s="602"/>
      <c r="D67" s="602"/>
      <c r="E67" s="602"/>
      <c r="F67" s="602"/>
      <c r="G67" s="603"/>
      <c r="H67" s="601" t="s">
        <v>1232</v>
      </c>
      <c r="I67" s="602"/>
      <c r="J67" s="602"/>
      <c r="K67" s="602"/>
      <c r="L67" s="602"/>
      <c r="M67" s="602"/>
      <c r="N67" s="602"/>
      <c r="O67" s="602"/>
      <c r="P67" s="603"/>
      <c r="Q67" s="604" t="s">
        <v>1244</v>
      </c>
      <c r="R67" s="605"/>
      <c r="S67" s="605"/>
      <c r="T67" s="605"/>
      <c r="U67" s="605"/>
      <c r="V67" s="605"/>
      <c r="W67" s="605"/>
      <c r="X67" s="605"/>
      <c r="Y67" s="606"/>
      <c r="Z67" s="601" t="s">
        <v>1233</v>
      </c>
      <c r="AA67" s="602"/>
      <c r="AB67" s="602"/>
      <c r="AC67" s="602"/>
      <c r="AD67" s="603"/>
    </row>
    <row r="68" spans="1:30" x14ac:dyDescent="0.2">
      <c r="A68" s="489"/>
    </row>
    <row r="69" spans="1:30" x14ac:dyDescent="0.2">
      <c r="A69" s="489"/>
    </row>
  </sheetData>
  <sheetProtection algorithmName="SHA-512" hashValue="2tuw9XyduICk2tcQt6dGOsQFwfBl4j95AfBfy64poeyi7ZRZ7jrrWG/B6x6+dOkj1XwLyjezYAW/xjt+Dr3XbQ==" saltValue="+8ui03R/xsVB7+yY2DaT9Q==" spinCount="100000" sheet="1" objects="1" scenarios="1"/>
  <mergeCells count="287">
    <mergeCell ref="A33:B33"/>
    <mergeCell ref="C33:P33"/>
    <mergeCell ref="A14:AD14"/>
    <mergeCell ref="A58:B58"/>
    <mergeCell ref="C58:D58"/>
    <mergeCell ref="E58:H58"/>
    <mergeCell ref="A24:AD24"/>
    <mergeCell ref="B32:P32"/>
    <mergeCell ref="I58:K58"/>
    <mergeCell ref="L58:Q58"/>
    <mergeCell ref="R58:U58"/>
    <mergeCell ref="V58:AA58"/>
    <mergeCell ref="AB58:AD58"/>
    <mergeCell ref="A57:B57"/>
    <mergeCell ref="AB52:AD52"/>
    <mergeCell ref="H54:N54"/>
    <mergeCell ref="O54:P54"/>
    <mergeCell ref="T54:Z54"/>
    <mergeCell ref="A54:C54"/>
    <mergeCell ref="D54:G54"/>
    <mergeCell ref="AB57:AD57"/>
    <mergeCell ref="AA54:AD54"/>
    <mergeCell ref="A56:AD56"/>
    <mergeCell ref="A55:F55"/>
    <mergeCell ref="G55:AD55"/>
    <mergeCell ref="R54:S54"/>
    <mergeCell ref="A59:D59"/>
    <mergeCell ref="E59:AD59"/>
    <mergeCell ref="A67:G67"/>
    <mergeCell ref="H67:P67"/>
    <mergeCell ref="Q67:Y67"/>
    <mergeCell ref="Z67:AD67"/>
    <mergeCell ref="A60:AD60"/>
    <mergeCell ref="A61:AD61"/>
    <mergeCell ref="A65:AD65"/>
    <mergeCell ref="A66:P66"/>
    <mergeCell ref="Q66:AD66"/>
    <mergeCell ref="A62:AD62"/>
    <mergeCell ref="AC63:AD63"/>
    <mergeCell ref="AC64:AD64"/>
    <mergeCell ref="A63:G63"/>
    <mergeCell ref="A64:G64"/>
    <mergeCell ref="X63:AA63"/>
    <mergeCell ref="X64:AA64"/>
    <mergeCell ref="I63:V63"/>
    <mergeCell ref="I64:V64"/>
    <mergeCell ref="C57:J57"/>
    <mergeCell ref="K57:P57"/>
    <mergeCell ref="Q57:W57"/>
    <mergeCell ref="X57:AA57"/>
    <mergeCell ref="A51:AD51"/>
    <mergeCell ref="A52:B52"/>
    <mergeCell ref="A53:B53"/>
    <mergeCell ref="C52:J52"/>
    <mergeCell ref="C53:J53"/>
    <mergeCell ref="K52:P52"/>
    <mergeCell ref="K53:P53"/>
    <mergeCell ref="Q52:W52"/>
    <mergeCell ref="Q53:W53"/>
    <mergeCell ref="X52:AA52"/>
    <mergeCell ref="X53:AD53"/>
    <mergeCell ref="Q40:S40"/>
    <mergeCell ref="T40:Y40"/>
    <mergeCell ref="Z40:AB40"/>
    <mergeCell ref="AC40:AD40"/>
    <mergeCell ref="T41:Y41"/>
    <mergeCell ref="Z41:AB41"/>
    <mergeCell ref="A42:AD42"/>
    <mergeCell ref="A41:C41"/>
    <mergeCell ref="C37:AA37"/>
    <mergeCell ref="AB37:AD37"/>
    <mergeCell ref="AC35:AD35"/>
    <mergeCell ref="U36:X36"/>
    <mergeCell ref="Q35:R35"/>
    <mergeCell ref="AB36:AD36"/>
    <mergeCell ref="Q44:S44"/>
    <mergeCell ref="T44:Y44"/>
    <mergeCell ref="Z50:AB50"/>
    <mergeCell ref="AC50:AD50"/>
    <mergeCell ref="Q49:T49"/>
    <mergeCell ref="U49:Y49"/>
    <mergeCell ref="Q50:T50"/>
    <mergeCell ref="U50:Y50"/>
    <mergeCell ref="Z49:AB49"/>
    <mergeCell ref="AC49:AD49"/>
    <mergeCell ref="AA35:AB35"/>
    <mergeCell ref="A39:AD39"/>
    <mergeCell ref="I46:J46"/>
    <mergeCell ref="A38:AD38"/>
    <mergeCell ref="A45:AD45"/>
    <mergeCell ref="Q36:T36"/>
    <mergeCell ref="Y36:AA36"/>
    <mergeCell ref="B40:G40"/>
    <mergeCell ref="H40:J40"/>
    <mergeCell ref="K40:P40"/>
    <mergeCell ref="D41:G41"/>
    <mergeCell ref="H41:J41"/>
    <mergeCell ref="K41:P41"/>
    <mergeCell ref="AC48:AD48"/>
    <mergeCell ref="K46:N46"/>
    <mergeCell ref="O46:P46"/>
    <mergeCell ref="A47:AD47"/>
    <mergeCell ref="B46:D46"/>
    <mergeCell ref="E46:H46"/>
    <mergeCell ref="AC41:AD41"/>
    <mergeCell ref="Z48:AB48"/>
    <mergeCell ref="T43:Y43"/>
    <mergeCell ref="Z43:AB43"/>
    <mergeCell ref="B43:G43"/>
    <mergeCell ref="H43:I43"/>
    <mergeCell ref="Q43:S43"/>
    <mergeCell ref="Q32:R32"/>
    <mergeCell ref="A31:P31"/>
    <mergeCell ref="AA32:AB32"/>
    <mergeCell ref="Q34:AD34"/>
    <mergeCell ref="A35:P36"/>
    <mergeCell ref="Q46:S46"/>
    <mergeCell ref="T46:Y46"/>
    <mergeCell ref="Z46:AB46"/>
    <mergeCell ref="AC46:AD46"/>
    <mergeCell ref="AC43:AD43"/>
    <mergeCell ref="Z44:AB44"/>
    <mergeCell ref="AC44:AD44"/>
    <mergeCell ref="Q41:S41"/>
    <mergeCell ref="J44:P44"/>
    <mergeCell ref="J43:P43"/>
    <mergeCell ref="H44:I44"/>
    <mergeCell ref="A44:B44"/>
    <mergeCell ref="C44:G44"/>
    <mergeCell ref="B34:P34"/>
    <mergeCell ref="S35:Z35"/>
    <mergeCell ref="Q33:T33"/>
    <mergeCell ref="U33:AD33"/>
    <mergeCell ref="A37:B37"/>
    <mergeCell ref="A29:C29"/>
    <mergeCell ref="D29:F29"/>
    <mergeCell ref="K30:N30"/>
    <mergeCell ref="O30:Q30"/>
    <mergeCell ref="G29:J29"/>
    <mergeCell ref="K29:U29"/>
    <mergeCell ref="V29:X29"/>
    <mergeCell ref="Y29:AA29"/>
    <mergeCell ref="M27:AD27"/>
    <mergeCell ref="AB29:AC29"/>
    <mergeCell ref="B30:D30"/>
    <mergeCell ref="E30:H30"/>
    <mergeCell ref="I30:J30"/>
    <mergeCell ref="R30:W30"/>
    <mergeCell ref="X30:Z30"/>
    <mergeCell ref="AA30:AC30"/>
    <mergeCell ref="T28:AD28"/>
    <mergeCell ref="J28:K28"/>
    <mergeCell ref="L28:O28"/>
    <mergeCell ref="C28:E28"/>
    <mergeCell ref="F28:I28"/>
    <mergeCell ref="A1:B1"/>
    <mergeCell ref="C1:AA1"/>
    <mergeCell ref="AB1:AD1"/>
    <mergeCell ref="A2:AD2"/>
    <mergeCell ref="A3:AD3"/>
    <mergeCell ref="B7:O7"/>
    <mergeCell ref="AC6:AD6"/>
    <mergeCell ref="P7:R7"/>
    <mergeCell ref="S7:W7"/>
    <mergeCell ref="X7:Z7"/>
    <mergeCell ref="AA7:AD7"/>
    <mergeCell ref="A4:C4"/>
    <mergeCell ref="D4:M4"/>
    <mergeCell ref="A5:AD5"/>
    <mergeCell ref="R4:S4"/>
    <mergeCell ref="T4:V4"/>
    <mergeCell ref="W4:X4"/>
    <mergeCell ref="Y4:AD4"/>
    <mergeCell ref="O4:Q4"/>
    <mergeCell ref="B6:AA6"/>
    <mergeCell ref="A12:B12"/>
    <mergeCell ref="C12:E12"/>
    <mergeCell ref="C13:E13"/>
    <mergeCell ref="F13:N13"/>
    <mergeCell ref="O13:R13"/>
    <mergeCell ref="S13:W13"/>
    <mergeCell ref="X13:AC13"/>
    <mergeCell ref="F12:H12"/>
    <mergeCell ref="I12:N12"/>
    <mergeCell ref="X12:AB12"/>
    <mergeCell ref="AC12:AD12"/>
    <mergeCell ref="O12:R12"/>
    <mergeCell ref="S12:W12"/>
    <mergeCell ref="A18:D18"/>
    <mergeCell ref="A8:AD8"/>
    <mergeCell ref="A9:B9"/>
    <mergeCell ref="A11:C11"/>
    <mergeCell ref="D11:E11"/>
    <mergeCell ref="O10:W10"/>
    <mergeCell ref="A10:B10"/>
    <mergeCell ref="M9:P9"/>
    <mergeCell ref="S9:Z9"/>
    <mergeCell ref="C10:G10"/>
    <mergeCell ref="H10:J10"/>
    <mergeCell ref="K10:N10"/>
    <mergeCell ref="C9:E9"/>
    <mergeCell ref="F9:H9"/>
    <mergeCell ref="I9:L9"/>
    <mergeCell ref="Q9:R9"/>
    <mergeCell ref="X11:AB11"/>
    <mergeCell ref="AC11:AD11"/>
    <mergeCell ref="X10:AB10"/>
    <mergeCell ref="AC10:AD10"/>
    <mergeCell ref="O11:R11"/>
    <mergeCell ref="S11:W11"/>
    <mergeCell ref="F11:J11"/>
    <mergeCell ref="K11:N11"/>
    <mergeCell ref="A27:B27"/>
    <mergeCell ref="C27:F27"/>
    <mergeCell ref="G27:L27"/>
    <mergeCell ref="A28:B28"/>
    <mergeCell ref="AB20:AD20"/>
    <mergeCell ref="Y21:AA21"/>
    <mergeCell ref="AB21:AD21"/>
    <mergeCell ref="P28:S28"/>
    <mergeCell ref="A15:AD15"/>
    <mergeCell ref="A16:AD16"/>
    <mergeCell ref="A17:D17"/>
    <mergeCell ref="E17:H17"/>
    <mergeCell ref="I17:M17"/>
    <mergeCell ref="N17:Q17"/>
    <mergeCell ref="Y19:AA19"/>
    <mergeCell ref="AB19:AD19"/>
    <mergeCell ref="E18:H18"/>
    <mergeCell ref="I18:M18"/>
    <mergeCell ref="N18:Q18"/>
    <mergeCell ref="R18:T18"/>
    <mergeCell ref="U18:X18"/>
    <mergeCell ref="Y18:AA18"/>
    <mergeCell ref="AB18:AD18"/>
    <mergeCell ref="AB17:AD17"/>
    <mergeCell ref="A20:D20"/>
    <mergeCell ref="E20:H20"/>
    <mergeCell ref="I20:M20"/>
    <mergeCell ref="N20:Q20"/>
    <mergeCell ref="R20:T20"/>
    <mergeCell ref="U20:X20"/>
    <mergeCell ref="Y20:AA20"/>
    <mergeCell ref="A22:D22"/>
    <mergeCell ref="E22:H22"/>
    <mergeCell ref="I22:M22"/>
    <mergeCell ref="N22:Q22"/>
    <mergeCell ref="R22:T22"/>
    <mergeCell ref="U22:X22"/>
    <mergeCell ref="Y22:AA22"/>
    <mergeCell ref="B48:G48"/>
    <mergeCell ref="H48:J48"/>
    <mergeCell ref="K48:P48"/>
    <mergeCell ref="Q48:T48"/>
    <mergeCell ref="U48:Y48"/>
    <mergeCell ref="C49:D49"/>
    <mergeCell ref="E49:G49"/>
    <mergeCell ref="A50:B50"/>
    <mergeCell ref="C50:G50"/>
    <mergeCell ref="H49:J49"/>
    <mergeCell ref="K49:P49"/>
    <mergeCell ref="H50:J50"/>
    <mergeCell ref="K50:P50"/>
    <mergeCell ref="R17:T17"/>
    <mergeCell ref="U17:X17"/>
    <mergeCell ref="Y17:AA17"/>
    <mergeCell ref="Q31:AD31"/>
    <mergeCell ref="S32:Z32"/>
    <mergeCell ref="AC32:AD32"/>
    <mergeCell ref="A19:D19"/>
    <mergeCell ref="E19:H19"/>
    <mergeCell ref="I19:M19"/>
    <mergeCell ref="N19:Q19"/>
    <mergeCell ref="R19:T19"/>
    <mergeCell ref="A21:D21"/>
    <mergeCell ref="E21:H21"/>
    <mergeCell ref="I21:M21"/>
    <mergeCell ref="N21:Q21"/>
    <mergeCell ref="R21:T21"/>
    <mergeCell ref="A25:AD25"/>
    <mergeCell ref="A26:AD26"/>
    <mergeCell ref="U19:X19"/>
    <mergeCell ref="AB22:AD22"/>
    <mergeCell ref="A23:G23"/>
    <mergeCell ref="H23:I23"/>
    <mergeCell ref="J23:AD23"/>
    <mergeCell ref="U21:X21"/>
  </mergeCells>
  <hyperlinks>
    <hyperlink ref="A2" r:id="rId1" display="http://www.stlouiscountymn.gov/septic" xr:uid="{D90C2C18-A536-49E8-8760-1E66DB85EB54}"/>
    <hyperlink ref="Z67" r:id="rId2" display="http://www.stlouiscountymn.gov/septic" xr:uid="{2F78A38B-AD94-40E6-B852-68DBF3E9851E}"/>
    <hyperlink ref="H67" r:id="rId3" display="http://www.stlouiscountymn.gov/septic" xr:uid="{370BA1F8-6243-4E5F-94BC-99756DFC4197}"/>
  </hyperlinks>
  <printOptions horizontalCentered="1"/>
  <pageMargins left="0.5" right="0.25" top="0.75" bottom="2" header="0.3" footer="0.3"/>
  <pageSetup scale="85" fitToHeight="2" orientation="portrait" r:id="rId4"/>
  <rowBreaks count="1" manualBreakCount="1">
    <brk id="36" max="29" man="1"/>
  </rowBreaks>
  <drawing r:id="rId5"/>
  <legacyDrawing r:id="rId6"/>
  <mc:AlternateContent xmlns:mc="http://schemas.openxmlformats.org/markup-compatibility/2006">
    <mc:Choice Requires="x14">
      <controls>
        <mc:AlternateContent xmlns:mc="http://schemas.openxmlformats.org/markup-compatibility/2006">
          <mc:Choice Requires="x14">
            <control shapeId="1071" r:id="rId7" name="Check Box 47">
              <controlPr defaultSize="0" autoFill="0" autoLine="0" autoPict="0">
                <anchor moveWithCells="1">
                  <from>
                    <xdr:col>1</xdr:col>
                    <xdr:colOff>247650</xdr:colOff>
                    <xdr:row>7</xdr:row>
                    <xdr:rowOff>219075</xdr:rowOff>
                  </from>
                  <to>
                    <xdr:col>5</xdr:col>
                    <xdr:colOff>0</xdr:colOff>
                    <xdr:row>9</xdr:row>
                    <xdr:rowOff>9525</xdr:rowOff>
                  </to>
                </anchor>
              </controlPr>
            </control>
          </mc:Choice>
        </mc:AlternateContent>
        <mc:AlternateContent xmlns:mc="http://schemas.openxmlformats.org/markup-compatibility/2006">
          <mc:Choice Requires="x14">
            <control shapeId="1072" r:id="rId8" name="Check Box 48">
              <controlPr defaultSize="0" autoFill="0" autoLine="0" autoPict="0">
                <anchor moveWithCells="1">
                  <from>
                    <xdr:col>5</xdr:col>
                    <xdr:colOff>57150</xdr:colOff>
                    <xdr:row>7</xdr:row>
                    <xdr:rowOff>209550</xdr:rowOff>
                  </from>
                  <to>
                    <xdr:col>8</xdr:col>
                    <xdr:colOff>0</xdr:colOff>
                    <xdr:row>9</xdr:row>
                    <xdr:rowOff>19050</xdr:rowOff>
                  </to>
                </anchor>
              </controlPr>
            </control>
          </mc:Choice>
        </mc:AlternateContent>
        <mc:AlternateContent xmlns:mc="http://schemas.openxmlformats.org/markup-compatibility/2006">
          <mc:Choice Requires="x14">
            <control shapeId="1073" r:id="rId9" name="Check Box 49">
              <controlPr defaultSize="0" autoFill="0" autoLine="0" autoPict="0">
                <anchor moveWithCells="1">
                  <from>
                    <xdr:col>8</xdr:col>
                    <xdr:colOff>180975</xdr:colOff>
                    <xdr:row>7</xdr:row>
                    <xdr:rowOff>209550</xdr:rowOff>
                  </from>
                  <to>
                    <xdr:col>11</xdr:col>
                    <xdr:colOff>66675</xdr:colOff>
                    <xdr:row>9</xdr:row>
                    <xdr:rowOff>19050</xdr:rowOff>
                  </to>
                </anchor>
              </controlPr>
            </control>
          </mc:Choice>
        </mc:AlternateContent>
        <mc:AlternateContent xmlns:mc="http://schemas.openxmlformats.org/markup-compatibility/2006">
          <mc:Choice Requires="x14">
            <control shapeId="1074" r:id="rId10" name="Check Box 50">
              <controlPr defaultSize="0" autoFill="0" autoLine="0" autoPict="0">
                <anchor moveWithCells="1">
                  <from>
                    <xdr:col>13</xdr:col>
                    <xdr:colOff>76200</xdr:colOff>
                    <xdr:row>7</xdr:row>
                    <xdr:rowOff>209550</xdr:rowOff>
                  </from>
                  <to>
                    <xdr:col>14</xdr:col>
                    <xdr:colOff>428625</xdr:colOff>
                    <xdr:row>9</xdr:row>
                    <xdr:rowOff>19050</xdr:rowOff>
                  </to>
                </anchor>
              </controlPr>
            </control>
          </mc:Choice>
        </mc:AlternateContent>
        <mc:AlternateContent xmlns:mc="http://schemas.openxmlformats.org/markup-compatibility/2006">
          <mc:Choice Requires="x14">
            <control shapeId="1075" r:id="rId11" name="Check Box 51">
              <controlPr defaultSize="0" autoFill="0" autoLine="0" autoPict="0">
                <anchor moveWithCells="1">
                  <from>
                    <xdr:col>16</xdr:col>
                    <xdr:colOff>9525</xdr:colOff>
                    <xdr:row>7</xdr:row>
                    <xdr:rowOff>209550</xdr:rowOff>
                  </from>
                  <to>
                    <xdr:col>18</xdr:col>
                    <xdr:colOff>76200</xdr:colOff>
                    <xdr:row>9</xdr:row>
                    <xdr:rowOff>19050</xdr:rowOff>
                  </to>
                </anchor>
              </controlPr>
            </control>
          </mc:Choice>
        </mc:AlternateContent>
        <mc:AlternateContent xmlns:mc="http://schemas.openxmlformats.org/markup-compatibility/2006">
          <mc:Choice Requires="x14">
            <control shapeId="1076" r:id="rId12" name="Check Box 52">
              <controlPr defaultSize="0" autoFill="0" autoLine="0" autoPict="0">
                <anchor moveWithCells="1">
                  <from>
                    <xdr:col>26</xdr:col>
                    <xdr:colOff>9525</xdr:colOff>
                    <xdr:row>7</xdr:row>
                    <xdr:rowOff>209550</xdr:rowOff>
                  </from>
                  <to>
                    <xdr:col>27</xdr:col>
                    <xdr:colOff>247650</xdr:colOff>
                    <xdr:row>9</xdr:row>
                    <xdr:rowOff>19050</xdr:rowOff>
                  </to>
                </anchor>
              </controlPr>
            </control>
          </mc:Choice>
        </mc:AlternateContent>
        <mc:AlternateContent xmlns:mc="http://schemas.openxmlformats.org/markup-compatibility/2006">
          <mc:Choice Requires="x14">
            <control shapeId="1077" r:id="rId13" name="Check Box 53">
              <controlPr defaultSize="0" autoFill="0" autoLine="0" autoPict="0">
                <anchor moveWithCells="1">
                  <from>
                    <xdr:col>27</xdr:col>
                    <xdr:colOff>9525</xdr:colOff>
                    <xdr:row>7</xdr:row>
                    <xdr:rowOff>209550</xdr:rowOff>
                  </from>
                  <to>
                    <xdr:col>28</xdr:col>
                    <xdr:colOff>38100</xdr:colOff>
                    <xdr:row>9</xdr:row>
                    <xdr:rowOff>19050</xdr:rowOff>
                  </to>
                </anchor>
              </controlPr>
            </control>
          </mc:Choice>
        </mc:AlternateContent>
        <mc:AlternateContent xmlns:mc="http://schemas.openxmlformats.org/markup-compatibility/2006">
          <mc:Choice Requires="x14">
            <control shapeId="1078" r:id="rId14" name="Check Box 54">
              <controlPr defaultSize="0" autoFill="0" autoLine="0" autoPict="0">
                <anchor moveWithCells="1">
                  <from>
                    <xdr:col>28</xdr:col>
                    <xdr:colOff>9525</xdr:colOff>
                    <xdr:row>7</xdr:row>
                    <xdr:rowOff>209550</xdr:rowOff>
                  </from>
                  <to>
                    <xdr:col>29</xdr:col>
                    <xdr:colOff>57150</xdr:colOff>
                    <xdr:row>9</xdr:row>
                    <xdr:rowOff>19050</xdr:rowOff>
                  </to>
                </anchor>
              </controlPr>
            </control>
          </mc:Choice>
        </mc:AlternateContent>
        <mc:AlternateContent xmlns:mc="http://schemas.openxmlformats.org/markup-compatibility/2006">
          <mc:Choice Requires="x14">
            <control shapeId="1079" r:id="rId15" name="Check Box 55">
              <controlPr defaultSize="0" autoFill="0" autoLine="0" autoPict="0">
                <anchor moveWithCells="1">
                  <from>
                    <xdr:col>29</xdr:col>
                    <xdr:colOff>9525</xdr:colOff>
                    <xdr:row>7</xdr:row>
                    <xdr:rowOff>209550</xdr:rowOff>
                  </from>
                  <to>
                    <xdr:col>30</xdr:col>
                    <xdr:colOff>19050</xdr:colOff>
                    <xdr:row>9</xdr:row>
                    <xdr:rowOff>19050</xdr:rowOff>
                  </to>
                </anchor>
              </controlPr>
            </control>
          </mc:Choice>
        </mc:AlternateContent>
        <mc:AlternateContent xmlns:mc="http://schemas.openxmlformats.org/markup-compatibility/2006">
          <mc:Choice Requires="x14">
            <control shapeId="1080" r:id="rId16" name="Check Box 56">
              <controlPr defaultSize="0" autoFill="0" autoLine="0" autoPict="0">
                <anchor moveWithCells="1">
                  <from>
                    <xdr:col>0</xdr:col>
                    <xdr:colOff>19050</xdr:colOff>
                    <xdr:row>8</xdr:row>
                    <xdr:rowOff>180975</xdr:rowOff>
                  </from>
                  <to>
                    <xdr:col>1</xdr:col>
                    <xdr:colOff>133350</xdr:colOff>
                    <xdr:row>10</xdr:row>
                    <xdr:rowOff>19050</xdr:rowOff>
                  </to>
                </anchor>
              </controlPr>
            </control>
          </mc:Choice>
        </mc:AlternateContent>
        <mc:AlternateContent xmlns:mc="http://schemas.openxmlformats.org/markup-compatibility/2006">
          <mc:Choice Requires="x14">
            <control shapeId="1081" r:id="rId17" name="Check Box 57">
              <controlPr defaultSize="0" autoFill="0" autoLine="0" autoPict="0">
                <anchor moveWithCells="1">
                  <from>
                    <xdr:col>1</xdr:col>
                    <xdr:colOff>247650</xdr:colOff>
                    <xdr:row>8</xdr:row>
                    <xdr:rowOff>180975</xdr:rowOff>
                  </from>
                  <to>
                    <xdr:col>6</xdr:col>
                    <xdr:colOff>257175</xdr:colOff>
                    <xdr:row>10</xdr:row>
                    <xdr:rowOff>19050</xdr:rowOff>
                  </to>
                </anchor>
              </controlPr>
            </control>
          </mc:Choice>
        </mc:AlternateContent>
        <mc:AlternateContent xmlns:mc="http://schemas.openxmlformats.org/markup-compatibility/2006">
          <mc:Choice Requires="x14">
            <control shapeId="1083" r:id="rId18" name="Check Box 59">
              <controlPr defaultSize="0" autoFill="0" autoLine="0" autoPict="0">
                <anchor moveWithCells="1">
                  <from>
                    <xdr:col>7</xdr:col>
                    <xdr:colOff>28575</xdr:colOff>
                    <xdr:row>8</xdr:row>
                    <xdr:rowOff>180975</xdr:rowOff>
                  </from>
                  <to>
                    <xdr:col>10</xdr:col>
                    <xdr:colOff>0</xdr:colOff>
                    <xdr:row>10</xdr:row>
                    <xdr:rowOff>19050</xdr:rowOff>
                  </to>
                </anchor>
              </controlPr>
            </control>
          </mc:Choice>
        </mc:AlternateContent>
        <mc:AlternateContent xmlns:mc="http://schemas.openxmlformats.org/markup-compatibility/2006">
          <mc:Choice Requires="x14">
            <control shapeId="1085" r:id="rId19" name="Check Box 61">
              <controlPr defaultSize="0" autoFill="0" autoLine="0" autoPict="0">
                <anchor moveWithCells="1">
                  <from>
                    <xdr:col>10</xdr:col>
                    <xdr:colOff>0</xdr:colOff>
                    <xdr:row>8</xdr:row>
                    <xdr:rowOff>180975</xdr:rowOff>
                  </from>
                  <to>
                    <xdr:col>14</xdr:col>
                    <xdr:colOff>28575</xdr:colOff>
                    <xdr:row>10</xdr:row>
                    <xdr:rowOff>19050</xdr:rowOff>
                  </to>
                </anchor>
              </controlPr>
            </control>
          </mc:Choice>
        </mc:AlternateContent>
        <mc:AlternateContent xmlns:mc="http://schemas.openxmlformats.org/markup-compatibility/2006">
          <mc:Choice Requires="x14">
            <control shapeId="1086" r:id="rId20" name="Check Box 62">
              <controlPr defaultSize="0" autoFill="0" autoLine="0" autoPict="0">
                <anchor moveWithCells="1">
                  <from>
                    <xdr:col>0</xdr:col>
                    <xdr:colOff>0</xdr:colOff>
                    <xdr:row>25</xdr:row>
                    <xdr:rowOff>200025</xdr:rowOff>
                  </from>
                  <to>
                    <xdr:col>2</xdr:col>
                    <xdr:colOff>28575</xdr:colOff>
                    <xdr:row>27</xdr:row>
                    <xdr:rowOff>9525</xdr:rowOff>
                  </to>
                </anchor>
              </controlPr>
            </control>
          </mc:Choice>
        </mc:AlternateContent>
        <mc:AlternateContent xmlns:mc="http://schemas.openxmlformats.org/markup-compatibility/2006">
          <mc:Choice Requires="x14">
            <control shapeId="1087" r:id="rId21" name="Check Box 63">
              <controlPr defaultSize="0" autoFill="0" autoLine="0" autoPict="0">
                <anchor moveWithCells="1">
                  <from>
                    <xdr:col>2</xdr:col>
                    <xdr:colOff>0</xdr:colOff>
                    <xdr:row>25</xdr:row>
                    <xdr:rowOff>209550</xdr:rowOff>
                  </from>
                  <to>
                    <xdr:col>6</xdr:col>
                    <xdr:colOff>19050</xdr:colOff>
                    <xdr:row>27</xdr:row>
                    <xdr:rowOff>19050</xdr:rowOff>
                  </to>
                </anchor>
              </controlPr>
            </control>
          </mc:Choice>
        </mc:AlternateContent>
        <mc:AlternateContent xmlns:mc="http://schemas.openxmlformats.org/markup-compatibility/2006">
          <mc:Choice Requires="x14">
            <control shapeId="1088" r:id="rId22" name="Check Box 64">
              <controlPr defaultSize="0" autoFill="0" autoLine="0" autoPict="0">
                <anchor moveWithCells="1">
                  <from>
                    <xdr:col>6</xdr:col>
                    <xdr:colOff>9525</xdr:colOff>
                    <xdr:row>25</xdr:row>
                    <xdr:rowOff>209550</xdr:rowOff>
                  </from>
                  <to>
                    <xdr:col>11</xdr:col>
                    <xdr:colOff>85725</xdr:colOff>
                    <xdr:row>27</xdr:row>
                    <xdr:rowOff>19050</xdr:rowOff>
                  </to>
                </anchor>
              </controlPr>
            </control>
          </mc:Choice>
        </mc:AlternateContent>
        <mc:AlternateContent xmlns:mc="http://schemas.openxmlformats.org/markup-compatibility/2006">
          <mc:Choice Requires="x14">
            <control shapeId="1089" r:id="rId23" name="Check Box 65">
              <controlPr defaultSize="0" autoFill="0" autoLine="0" autoPict="0">
                <anchor moveWithCells="1">
                  <from>
                    <xdr:col>0</xdr:col>
                    <xdr:colOff>0</xdr:colOff>
                    <xdr:row>26</xdr:row>
                    <xdr:rowOff>171450</xdr:rowOff>
                  </from>
                  <to>
                    <xdr:col>2</xdr:col>
                    <xdr:colOff>9525</xdr:colOff>
                    <xdr:row>28</xdr:row>
                    <xdr:rowOff>9525</xdr:rowOff>
                  </to>
                </anchor>
              </controlPr>
            </control>
          </mc:Choice>
        </mc:AlternateContent>
        <mc:AlternateContent xmlns:mc="http://schemas.openxmlformats.org/markup-compatibility/2006">
          <mc:Choice Requires="x14">
            <control shapeId="1090" r:id="rId24" name="Check Box 66">
              <controlPr defaultSize="0" autoFill="0" autoLine="0" autoPict="0">
                <anchor moveWithCells="1">
                  <from>
                    <xdr:col>0</xdr:col>
                    <xdr:colOff>0</xdr:colOff>
                    <xdr:row>27</xdr:row>
                    <xdr:rowOff>180975</xdr:rowOff>
                  </from>
                  <to>
                    <xdr:col>2</xdr:col>
                    <xdr:colOff>171450</xdr:colOff>
                    <xdr:row>29</xdr:row>
                    <xdr:rowOff>9525</xdr:rowOff>
                  </to>
                </anchor>
              </controlPr>
            </control>
          </mc:Choice>
        </mc:AlternateContent>
        <mc:AlternateContent xmlns:mc="http://schemas.openxmlformats.org/markup-compatibility/2006">
          <mc:Choice Requires="x14">
            <control shapeId="1091" r:id="rId25" name="Check Box 67">
              <controlPr defaultSize="0" autoFill="0" autoLine="0" autoPict="0">
                <anchor moveWithCells="1">
                  <from>
                    <xdr:col>2</xdr:col>
                    <xdr:colOff>171450</xdr:colOff>
                    <xdr:row>27</xdr:row>
                    <xdr:rowOff>180975</xdr:rowOff>
                  </from>
                  <to>
                    <xdr:col>6</xdr:col>
                    <xdr:colOff>19050</xdr:colOff>
                    <xdr:row>29</xdr:row>
                    <xdr:rowOff>9525</xdr:rowOff>
                  </to>
                </anchor>
              </controlPr>
            </control>
          </mc:Choice>
        </mc:AlternateContent>
        <mc:AlternateContent xmlns:mc="http://schemas.openxmlformats.org/markup-compatibility/2006">
          <mc:Choice Requires="x14">
            <control shapeId="1092" r:id="rId26" name="Check Box 68">
              <controlPr defaultSize="0" autoFill="0" autoLine="0" autoPict="0">
                <anchor moveWithCells="1">
                  <from>
                    <xdr:col>3</xdr:col>
                    <xdr:colOff>85725</xdr:colOff>
                    <xdr:row>50</xdr:row>
                    <xdr:rowOff>133350</xdr:rowOff>
                  </from>
                  <to>
                    <xdr:col>9</xdr:col>
                    <xdr:colOff>219075</xdr:colOff>
                    <xdr:row>52</xdr:row>
                    <xdr:rowOff>38100</xdr:rowOff>
                  </to>
                </anchor>
              </controlPr>
            </control>
          </mc:Choice>
        </mc:AlternateContent>
        <mc:AlternateContent xmlns:mc="http://schemas.openxmlformats.org/markup-compatibility/2006">
          <mc:Choice Requires="x14">
            <control shapeId="1093" r:id="rId27" name="Check Box 69">
              <controlPr defaultSize="0" autoFill="0" autoLine="0" autoPict="0">
                <anchor moveWithCells="1">
                  <from>
                    <xdr:col>10</xdr:col>
                    <xdr:colOff>133350</xdr:colOff>
                    <xdr:row>50</xdr:row>
                    <xdr:rowOff>133350</xdr:rowOff>
                  </from>
                  <to>
                    <xdr:col>14</xdr:col>
                    <xdr:colOff>466725</xdr:colOff>
                    <xdr:row>52</xdr:row>
                    <xdr:rowOff>38100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16</xdr:col>
                    <xdr:colOff>95250</xdr:colOff>
                    <xdr:row>50</xdr:row>
                    <xdr:rowOff>123825</xdr:rowOff>
                  </from>
                  <to>
                    <xdr:col>21</xdr:col>
                    <xdr:colOff>161925</xdr:colOff>
                    <xdr:row>52</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23</xdr:col>
                    <xdr:colOff>76200</xdr:colOff>
                    <xdr:row>50</xdr:row>
                    <xdr:rowOff>133350</xdr:rowOff>
                  </from>
                  <to>
                    <xdr:col>26</xdr:col>
                    <xdr:colOff>314325</xdr:colOff>
                    <xdr:row>52</xdr:row>
                    <xdr:rowOff>38100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3</xdr:col>
                    <xdr:colOff>85725</xdr:colOff>
                    <xdr:row>51</xdr:row>
                    <xdr:rowOff>190500</xdr:rowOff>
                  </from>
                  <to>
                    <xdr:col>10</xdr:col>
                    <xdr:colOff>9525</xdr:colOff>
                    <xdr:row>52</xdr:row>
                    <xdr:rowOff>190500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10</xdr:col>
                    <xdr:colOff>133350</xdr:colOff>
                    <xdr:row>51</xdr:row>
                    <xdr:rowOff>171450</xdr:rowOff>
                  </from>
                  <to>
                    <xdr:col>15</xdr:col>
                    <xdr:colOff>19050</xdr:colOff>
                    <xdr:row>53</xdr:row>
                    <xdr:rowOff>47625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16</xdr:col>
                    <xdr:colOff>104775</xdr:colOff>
                    <xdr:row>52</xdr:row>
                    <xdr:rowOff>0</xdr:rowOff>
                  </from>
                  <to>
                    <xdr:col>22</xdr:col>
                    <xdr:colOff>323850</xdr:colOff>
                    <xdr:row>53</xdr:row>
                    <xdr:rowOff>0</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23</xdr:col>
                    <xdr:colOff>76200</xdr:colOff>
                    <xdr:row>51</xdr:row>
                    <xdr:rowOff>180975</xdr:rowOff>
                  </from>
                  <to>
                    <xdr:col>29</xdr:col>
                    <xdr:colOff>371475</xdr:colOff>
                    <xdr:row>53</xdr:row>
                    <xdr:rowOff>38100</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3</xdr:col>
                    <xdr:colOff>76200</xdr:colOff>
                    <xdr:row>55</xdr:row>
                    <xdr:rowOff>133350</xdr:rowOff>
                  </from>
                  <to>
                    <xdr:col>10</xdr:col>
                    <xdr:colOff>0</xdr:colOff>
                    <xdr:row>57</xdr:row>
                    <xdr:rowOff>38100</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10</xdr:col>
                    <xdr:colOff>123825</xdr:colOff>
                    <xdr:row>55</xdr:row>
                    <xdr:rowOff>133350</xdr:rowOff>
                  </from>
                  <to>
                    <xdr:col>14</xdr:col>
                    <xdr:colOff>400050</xdr:colOff>
                    <xdr:row>57</xdr:row>
                    <xdr:rowOff>38100</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16</xdr:col>
                    <xdr:colOff>76200</xdr:colOff>
                    <xdr:row>55</xdr:row>
                    <xdr:rowOff>133350</xdr:rowOff>
                  </from>
                  <to>
                    <xdr:col>22</xdr:col>
                    <xdr:colOff>114300</xdr:colOff>
                    <xdr:row>57</xdr:row>
                    <xdr:rowOff>38100</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22</xdr:col>
                    <xdr:colOff>323850</xdr:colOff>
                    <xdr:row>55</xdr:row>
                    <xdr:rowOff>133350</xdr:rowOff>
                  </from>
                  <to>
                    <xdr:col>27</xdr:col>
                    <xdr:colOff>0</xdr:colOff>
                    <xdr:row>57</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80C8D-CDE8-4B33-A817-52D15574F4C7}">
  <sheetPr codeName="Sheet6">
    <tabColor theme="7" tint="0.59999389629810485"/>
  </sheetPr>
  <dimension ref="A1:AS362"/>
  <sheetViews>
    <sheetView view="pageBreakPreview" zoomScaleNormal="100" zoomScaleSheetLayoutView="100" workbookViewId="0">
      <selection activeCell="Q12" sqref="Q12"/>
    </sheetView>
  </sheetViews>
  <sheetFormatPr defaultRowHeight="15" x14ac:dyDescent="0.3"/>
  <cols>
    <col min="1" max="1" width="10.42578125" style="316" customWidth="1"/>
    <col min="2" max="2" width="11.28515625" style="316" customWidth="1"/>
    <col min="3" max="3" width="7.85546875" style="316" customWidth="1"/>
    <col min="4" max="7" width="7.7109375" style="316" customWidth="1"/>
    <col min="8" max="8" width="14.28515625" style="316" customWidth="1"/>
    <col min="9" max="9" width="11.140625" style="316" customWidth="1"/>
    <col min="10" max="10" width="11.5703125" style="316" customWidth="1"/>
    <col min="11" max="11" width="13.42578125" style="316" customWidth="1"/>
    <col min="12" max="13" width="9.140625" style="316"/>
    <col min="14" max="14" width="13.140625" style="317" customWidth="1"/>
    <col min="15" max="15" width="13.85546875" style="317" customWidth="1"/>
    <col min="16" max="27" width="9.140625" style="317"/>
    <col min="28" max="256" width="9.140625" style="316"/>
    <col min="257" max="257" width="10.42578125" style="316" customWidth="1"/>
    <col min="258" max="258" width="11.28515625" style="316" customWidth="1"/>
    <col min="259" max="259" width="7.85546875" style="316" customWidth="1"/>
    <col min="260" max="263" width="7.7109375" style="316" customWidth="1"/>
    <col min="264" max="264" width="14.28515625" style="316" customWidth="1"/>
    <col min="265" max="265" width="11.140625" style="316" customWidth="1"/>
    <col min="266" max="266" width="11.5703125" style="316" customWidth="1"/>
    <col min="267" max="267" width="13.42578125" style="316" customWidth="1"/>
    <col min="268" max="269" width="9.140625" style="316"/>
    <col min="270" max="270" width="13.140625" style="316" customWidth="1"/>
    <col min="271" max="271" width="13.85546875" style="316" customWidth="1"/>
    <col min="272" max="512" width="9.140625" style="316"/>
    <col min="513" max="513" width="10.42578125" style="316" customWidth="1"/>
    <col min="514" max="514" width="11.28515625" style="316" customWidth="1"/>
    <col min="515" max="515" width="7.85546875" style="316" customWidth="1"/>
    <col min="516" max="519" width="7.7109375" style="316" customWidth="1"/>
    <col min="520" max="520" width="14.28515625" style="316" customWidth="1"/>
    <col min="521" max="521" width="11.140625" style="316" customWidth="1"/>
    <col min="522" max="522" width="11.5703125" style="316" customWidth="1"/>
    <col min="523" max="523" width="13.42578125" style="316" customWidth="1"/>
    <col min="524" max="525" width="9.140625" style="316"/>
    <col min="526" max="526" width="13.140625" style="316" customWidth="1"/>
    <col min="527" max="527" width="13.85546875" style="316" customWidth="1"/>
    <col min="528" max="768" width="9.140625" style="316"/>
    <col min="769" max="769" width="10.42578125" style="316" customWidth="1"/>
    <col min="770" max="770" width="11.28515625" style="316" customWidth="1"/>
    <col min="771" max="771" width="7.85546875" style="316" customWidth="1"/>
    <col min="772" max="775" width="7.7109375" style="316" customWidth="1"/>
    <col min="776" max="776" width="14.28515625" style="316" customWidth="1"/>
    <col min="777" max="777" width="11.140625" style="316" customWidth="1"/>
    <col min="778" max="778" width="11.5703125" style="316" customWidth="1"/>
    <col min="779" max="779" width="13.42578125" style="316" customWidth="1"/>
    <col min="780" max="781" width="9.140625" style="316"/>
    <col min="782" max="782" width="13.140625" style="316" customWidth="1"/>
    <col min="783" max="783" width="13.85546875" style="316" customWidth="1"/>
    <col min="784" max="1024" width="9.140625" style="316"/>
    <col min="1025" max="1025" width="10.42578125" style="316" customWidth="1"/>
    <col min="1026" max="1026" width="11.28515625" style="316" customWidth="1"/>
    <col min="1027" max="1027" width="7.85546875" style="316" customWidth="1"/>
    <col min="1028" max="1031" width="7.7109375" style="316" customWidth="1"/>
    <col min="1032" max="1032" width="14.28515625" style="316" customWidth="1"/>
    <col min="1033" max="1033" width="11.140625" style="316" customWidth="1"/>
    <col min="1034" max="1034" width="11.5703125" style="316" customWidth="1"/>
    <col min="1035" max="1035" width="13.42578125" style="316" customWidth="1"/>
    <col min="1036" max="1037" width="9.140625" style="316"/>
    <col min="1038" max="1038" width="13.140625" style="316" customWidth="1"/>
    <col min="1039" max="1039" width="13.85546875" style="316" customWidth="1"/>
    <col min="1040" max="1280" width="9.140625" style="316"/>
    <col min="1281" max="1281" width="10.42578125" style="316" customWidth="1"/>
    <col min="1282" max="1282" width="11.28515625" style="316" customWidth="1"/>
    <col min="1283" max="1283" width="7.85546875" style="316" customWidth="1"/>
    <col min="1284" max="1287" width="7.7109375" style="316" customWidth="1"/>
    <col min="1288" max="1288" width="14.28515625" style="316" customWidth="1"/>
    <col min="1289" max="1289" width="11.140625" style="316" customWidth="1"/>
    <col min="1290" max="1290" width="11.5703125" style="316" customWidth="1"/>
    <col min="1291" max="1291" width="13.42578125" style="316" customWidth="1"/>
    <col min="1292" max="1293" width="9.140625" style="316"/>
    <col min="1294" max="1294" width="13.140625" style="316" customWidth="1"/>
    <col min="1295" max="1295" width="13.85546875" style="316" customWidth="1"/>
    <col min="1296" max="1536" width="9.140625" style="316"/>
    <col min="1537" max="1537" width="10.42578125" style="316" customWidth="1"/>
    <col min="1538" max="1538" width="11.28515625" style="316" customWidth="1"/>
    <col min="1539" max="1539" width="7.85546875" style="316" customWidth="1"/>
    <col min="1540" max="1543" width="7.7109375" style="316" customWidth="1"/>
    <col min="1544" max="1544" width="14.28515625" style="316" customWidth="1"/>
    <col min="1545" max="1545" width="11.140625" style="316" customWidth="1"/>
    <col min="1546" max="1546" width="11.5703125" style="316" customWidth="1"/>
    <col min="1547" max="1547" width="13.42578125" style="316" customWidth="1"/>
    <col min="1548" max="1549" width="9.140625" style="316"/>
    <col min="1550" max="1550" width="13.140625" style="316" customWidth="1"/>
    <col min="1551" max="1551" width="13.85546875" style="316" customWidth="1"/>
    <col min="1552" max="1792" width="9.140625" style="316"/>
    <col min="1793" max="1793" width="10.42578125" style="316" customWidth="1"/>
    <col min="1794" max="1794" width="11.28515625" style="316" customWidth="1"/>
    <col min="1795" max="1795" width="7.85546875" style="316" customWidth="1"/>
    <col min="1796" max="1799" width="7.7109375" style="316" customWidth="1"/>
    <col min="1800" max="1800" width="14.28515625" style="316" customWidth="1"/>
    <col min="1801" max="1801" width="11.140625" style="316" customWidth="1"/>
    <col min="1802" max="1802" width="11.5703125" style="316" customWidth="1"/>
    <col min="1803" max="1803" width="13.42578125" style="316" customWidth="1"/>
    <col min="1804" max="1805" width="9.140625" style="316"/>
    <col min="1806" max="1806" width="13.140625" style="316" customWidth="1"/>
    <col min="1807" max="1807" width="13.85546875" style="316" customWidth="1"/>
    <col min="1808" max="2048" width="9.140625" style="316"/>
    <col min="2049" max="2049" width="10.42578125" style="316" customWidth="1"/>
    <col min="2050" max="2050" width="11.28515625" style="316" customWidth="1"/>
    <col min="2051" max="2051" width="7.85546875" style="316" customWidth="1"/>
    <col min="2052" max="2055" width="7.7109375" style="316" customWidth="1"/>
    <col min="2056" max="2056" width="14.28515625" style="316" customWidth="1"/>
    <col min="2057" max="2057" width="11.140625" style="316" customWidth="1"/>
    <col min="2058" max="2058" width="11.5703125" style="316" customWidth="1"/>
    <col min="2059" max="2059" width="13.42578125" style="316" customWidth="1"/>
    <col min="2060" max="2061" width="9.140625" style="316"/>
    <col min="2062" max="2062" width="13.140625" style="316" customWidth="1"/>
    <col min="2063" max="2063" width="13.85546875" style="316" customWidth="1"/>
    <col min="2064" max="2304" width="9.140625" style="316"/>
    <col min="2305" max="2305" width="10.42578125" style="316" customWidth="1"/>
    <col min="2306" max="2306" width="11.28515625" style="316" customWidth="1"/>
    <col min="2307" max="2307" width="7.85546875" style="316" customWidth="1"/>
    <col min="2308" max="2311" width="7.7109375" style="316" customWidth="1"/>
    <col min="2312" max="2312" width="14.28515625" style="316" customWidth="1"/>
    <col min="2313" max="2313" width="11.140625" style="316" customWidth="1"/>
    <col min="2314" max="2314" width="11.5703125" style="316" customWidth="1"/>
    <col min="2315" max="2315" width="13.42578125" style="316" customWidth="1"/>
    <col min="2316" max="2317" width="9.140625" style="316"/>
    <col min="2318" max="2318" width="13.140625" style="316" customWidth="1"/>
    <col min="2319" max="2319" width="13.85546875" style="316" customWidth="1"/>
    <col min="2320" max="2560" width="9.140625" style="316"/>
    <col min="2561" max="2561" width="10.42578125" style="316" customWidth="1"/>
    <col min="2562" max="2562" width="11.28515625" style="316" customWidth="1"/>
    <col min="2563" max="2563" width="7.85546875" style="316" customWidth="1"/>
    <col min="2564" max="2567" width="7.7109375" style="316" customWidth="1"/>
    <col min="2568" max="2568" width="14.28515625" style="316" customWidth="1"/>
    <col min="2569" max="2569" width="11.140625" style="316" customWidth="1"/>
    <col min="2570" max="2570" width="11.5703125" style="316" customWidth="1"/>
    <col min="2571" max="2571" width="13.42578125" style="316" customWidth="1"/>
    <col min="2572" max="2573" width="9.140625" style="316"/>
    <col min="2574" max="2574" width="13.140625" style="316" customWidth="1"/>
    <col min="2575" max="2575" width="13.85546875" style="316" customWidth="1"/>
    <col min="2576" max="2816" width="9.140625" style="316"/>
    <col min="2817" max="2817" width="10.42578125" style="316" customWidth="1"/>
    <col min="2818" max="2818" width="11.28515625" style="316" customWidth="1"/>
    <col min="2819" max="2819" width="7.85546875" style="316" customWidth="1"/>
    <col min="2820" max="2823" width="7.7109375" style="316" customWidth="1"/>
    <col min="2824" max="2824" width="14.28515625" style="316" customWidth="1"/>
    <col min="2825" max="2825" width="11.140625" style="316" customWidth="1"/>
    <col min="2826" max="2826" width="11.5703125" style="316" customWidth="1"/>
    <col min="2827" max="2827" width="13.42578125" style="316" customWidth="1"/>
    <col min="2828" max="2829" width="9.140625" style="316"/>
    <col min="2830" max="2830" width="13.140625" style="316" customWidth="1"/>
    <col min="2831" max="2831" width="13.85546875" style="316" customWidth="1"/>
    <col min="2832" max="3072" width="9.140625" style="316"/>
    <col min="3073" max="3073" width="10.42578125" style="316" customWidth="1"/>
    <col min="3074" max="3074" width="11.28515625" style="316" customWidth="1"/>
    <col min="3075" max="3075" width="7.85546875" style="316" customWidth="1"/>
    <col min="3076" max="3079" width="7.7109375" style="316" customWidth="1"/>
    <col min="3080" max="3080" width="14.28515625" style="316" customWidth="1"/>
    <col min="3081" max="3081" width="11.140625" style="316" customWidth="1"/>
    <col min="3082" max="3082" width="11.5703125" style="316" customWidth="1"/>
    <col min="3083" max="3083" width="13.42578125" style="316" customWidth="1"/>
    <col min="3084" max="3085" width="9.140625" style="316"/>
    <col min="3086" max="3086" width="13.140625" style="316" customWidth="1"/>
    <col min="3087" max="3087" width="13.85546875" style="316" customWidth="1"/>
    <col min="3088" max="3328" width="9.140625" style="316"/>
    <col min="3329" max="3329" width="10.42578125" style="316" customWidth="1"/>
    <col min="3330" max="3330" width="11.28515625" style="316" customWidth="1"/>
    <col min="3331" max="3331" width="7.85546875" style="316" customWidth="1"/>
    <col min="3332" max="3335" width="7.7109375" style="316" customWidth="1"/>
    <col min="3336" max="3336" width="14.28515625" style="316" customWidth="1"/>
    <col min="3337" max="3337" width="11.140625" style="316" customWidth="1"/>
    <col min="3338" max="3338" width="11.5703125" style="316" customWidth="1"/>
    <col min="3339" max="3339" width="13.42578125" style="316" customWidth="1"/>
    <col min="3340" max="3341" width="9.140625" style="316"/>
    <col min="3342" max="3342" width="13.140625" style="316" customWidth="1"/>
    <col min="3343" max="3343" width="13.85546875" style="316" customWidth="1"/>
    <col min="3344" max="3584" width="9.140625" style="316"/>
    <col min="3585" max="3585" width="10.42578125" style="316" customWidth="1"/>
    <col min="3586" max="3586" width="11.28515625" style="316" customWidth="1"/>
    <col min="3587" max="3587" width="7.85546875" style="316" customWidth="1"/>
    <col min="3588" max="3591" width="7.7109375" style="316" customWidth="1"/>
    <col min="3592" max="3592" width="14.28515625" style="316" customWidth="1"/>
    <col min="3593" max="3593" width="11.140625" style="316" customWidth="1"/>
    <col min="3594" max="3594" width="11.5703125" style="316" customWidth="1"/>
    <col min="3595" max="3595" width="13.42578125" style="316" customWidth="1"/>
    <col min="3596" max="3597" width="9.140625" style="316"/>
    <col min="3598" max="3598" width="13.140625" style="316" customWidth="1"/>
    <col min="3599" max="3599" width="13.85546875" style="316" customWidth="1"/>
    <col min="3600" max="3840" width="9.140625" style="316"/>
    <col min="3841" max="3841" width="10.42578125" style="316" customWidth="1"/>
    <col min="3842" max="3842" width="11.28515625" style="316" customWidth="1"/>
    <col min="3843" max="3843" width="7.85546875" style="316" customWidth="1"/>
    <col min="3844" max="3847" width="7.7109375" style="316" customWidth="1"/>
    <col min="3848" max="3848" width="14.28515625" style="316" customWidth="1"/>
    <col min="3849" max="3849" width="11.140625" style="316" customWidth="1"/>
    <col min="3850" max="3850" width="11.5703125" style="316" customWidth="1"/>
    <col min="3851" max="3851" width="13.42578125" style="316" customWidth="1"/>
    <col min="3852" max="3853" width="9.140625" style="316"/>
    <col min="3854" max="3854" width="13.140625" style="316" customWidth="1"/>
    <col min="3855" max="3855" width="13.85546875" style="316" customWidth="1"/>
    <col min="3856" max="4096" width="9.140625" style="316"/>
    <col min="4097" max="4097" width="10.42578125" style="316" customWidth="1"/>
    <col min="4098" max="4098" width="11.28515625" style="316" customWidth="1"/>
    <col min="4099" max="4099" width="7.85546875" style="316" customWidth="1"/>
    <col min="4100" max="4103" width="7.7109375" style="316" customWidth="1"/>
    <col min="4104" max="4104" width="14.28515625" style="316" customWidth="1"/>
    <col min="4105" max="4105" width="11.140625" style="316" customWidth="1"/>
    <col min="4106" max="4106" width="11.5703125" style="316" customWidth="1"/>
    <col min="4107" max="4107" width="13.42578125" style="316" customWidth="1"/>
    <col min="4108" max="4109" width="9.140625" style="316"/>
    <col min="4110" max="4110" width="13.140625" style="316" customWidth="1"/>
    <col min="4111" max="4111" width="13.85546875" style="316" customWidth="1"/>
    <col min="4112" max="4352" width="9.140625" style="316"/>
    <col min="4353" max="4353" width="10.42578125" style="316" customWidth="1"/>
    <col min="4354" max="4354" width="11.28515625" style="316" customWidth="1"/>
    <col min="4355" max="4355" width="7.85546875" style="316" customWidth="1"/>
    <col min="4356" max="4359" width="7.7109375" style="316" customWidth="1"/>
    <col min="4360" max="4360" width="14.28515625" style="316" customWidth="1"/>
    <col min="4361" max="4361" width="11.140625" style="316" customWidth="1"/>
    <col min="4362" max="4362" width="11.5703125" style="316" customWidth="1"/>
    <col min="4363" max="4363" width="13.42578125" style="316" customWidth="1"/>
    <col min="4364" max="4365" width="9.140625" style="316"/>
    <col min="4366" max="4366" width="13.140625" style="316" customWidth="1"/>
    <col min="4367" max="4367" width="13.85546875" style="316" customWidth="1"/>
    <col min="4368" max="4608" width="9.140625" style="316"/>
    <col min="4609" max="4609" width="10.42578125" style="316" customWidth="1"/>
    <col min="4610" max="4610" width="11.28515625" style="316" customWidth="1"/>
    <col min="4611" max="4611" width="7.85546875" style="316" customWidth="1"/>
    <col min="4612" max="4615" width="7.7109375" style="316" customWidth="1"/>
    <col min="4616" max="4616" width="14.28515625" style="316" customWidth="1"/>
    <col min="4617" max="4617" width="11.140625" style="316" customWidth="1"/>
    <col min="4618" max="4618" width="11.5703125" style="316" customWidth="1"/>
    <col min="4619" max="4619" width="13.42578125" style="316" customWidth="1"/>
    <col min="4620" max="4621" width="9.140625" style="316"/>
    <col min="4622" max="4622" width="13.140625" style="316" customWidth="1"/>
    <col min="4623" max="4623" width="13.85546875" style="316" customWidth="1"/>
    <col min="4624" max="4864" width="9.140625" style="316"/>
    <col min="4865" max="4865" width="10.42578125" style="316" customWidth="1"/>
    <col min="4866" max="4866" width="11.28515625" style="316" customWidth="1"/>
    <col min="4867" max="4867" width="7.85546875" style="316" customWidth="1"/>
    <col min="4868" max="4871" width="7.7109375" style="316" customWidth="1"/>
    <col min="4872" max="4872" width="14.28515625" style="316" customWidth="1"/>
    <col min="4873" max="4873" width="11.140625" style="316" customWidth="1"/>
    <col min="4874" max="4874" width="11.5703125" style="316" customWidth="1"/>
    <col min="4875" max="4875" width="13.42578125" style="316" customWidth="1"/>
    <col min="4876" max="4877" width="9.140625" style="316"/>
    <col min="4878" max="4878" width="13.140625" style="316" customWidth="1"/>
    <col min="4879" max="4879" width="13.85546875" style="316" customWidth="1"/>
    <col min="4880" max="5120" width="9.140625" style="316"/>
    <col min="5121" max="5121" width="10.42578125" style="316" customWidth="1"/>
    <col min="5122" max="5122" width="11.28515625" style="316" customWidth="1"/>
    <col min="5123" max="5123" width="7.85546875" style="316" customWidth="1"/>
    <col min="5124" max="5127" width="7.7109375" style="316" customWidth="1"/>
    <col min="5128" max="5128" width="14.28515625" style="316" customWidth="1"/>
    <col min="5129" max="5129" width="11.140625" style="316" customWidth="1"/>
    <col min="5130" max="5130" width="11.5703125" style="316" customWidth="1"/>
    <col min="5131" max="5131" width="13.42578125" style="316" customWidth="1"/>
    <col min="5132" max="5133" width="9.140625" style="316"/>
    <col min="5134" max="5134" width="13.140625" style="316" customWidth="1"/>
    <col min="5135" max="5135" width="13.85546875" style="316" customWidth="1"/>
    <col min="5136" max="5376" width="9.140625" style="316"/>
    <col min="5377" max="5377" width="10.42578125" style="316" customWidth="1"/>
    <col min="5378" max="5378" width="11.28515625" style="316" customWidth="1"/>
    <col min="5379" max="5379" width="7.85546875" style="316" customWidth="1"/>
    <col min="5380" max="5383" width="7.7109375" style="316" customWidth="1"/>
    <col min="5384" max="5384" width="14.28515625" style="316" customWidth="1"/>
    <col min="5385" max="5385" width="11.140625" style="316" customWidth="1"/>
    <col min="5386" max="5386" width="11.5703125" style="316" customWidth="1"/>
    <col min="5387" max="5387" width="13.42578125" style="316" customWidth="1"/>
    <col min="5388" max="5389" width="9.140625" style="316"/>
    <col min="5390" max="5390" width="13.140625" style="316" customWidth="1"/>
    <col min="5391" max="5391" width="13.85546875" style="316" customWidth="1"/>
    <col min="5392" max="5632" width="9.140625" style="316"/>
    <col min="5633" max="5633" width="10.42578125" style="316" customWidth="1"/>
    <col min="5634" max="5634" width="11.28515625" style="316" customWidth="1"/>
    <col min="5635" max="5635" width="7.85546875" style="316" customWidth="1"/>
    <col min="5636" max="5639" width="7.7109375" style="316" customWidth="1"/>
    <col min="5640" max="5640" width="14.28515625" style="316" customWidth="1"/>
    <col min="5641" max="5641" width="11.140625" style="316" customWidth="1"/>
    <col min="5642" max="5642" width="11.5703125" style="316" customWidth="1"/>
    <col min="5643" max="5643" width="13.42578125" style="316" customWidth="1"/>
    <col min="5644" max="5645" width="9.140625" style="316"/>
    <col min="5646" max="5646" width="13.140625" style="316" customWidth="1"/>
    <col min="5647" max="5647" width="13.85546875" style="316" customWidth="1"/>
    <col min="5648" max="5888" width="9.140625" style="316"/>
    <col min="5889" max="5889" width="10.42578125" style="316" customWidth="1"/>
    <col min="5890" max="5890" width="11.28515625" style="316" customWidth="1"/>
    <col min="5891" max="5891" width="7.85546875" style="316" customWidth="1"/>
    <col min="5892" max="5895" width="7.7109375" style="316" customWidth="1"/>
    <col min="5896" max="5896" width="14.28515625" style="316" customWidth="1"/>
    <col min="5897" max="5897" width="11.140625" style="316" customWidth="1"/>
    <col min="5898" max="5898" width="11.5703125" style="316" customWidth="1"/>
    <col min="5899" max="5899" width="13.42578125" style="316" customWidth="1"/>
    <col min="5900" max="5901" width="9.140625" style="316"/>
    <col min="5902" max="5902" width="13.140625" style="316" customWidth="1"/>
    <col min="5903" max="5903" width="13.85546875" style="316" customWidth="1"/>
    <col min="5904" max="6144" width="9.140625" style="316"/>
    <col min="6145" max="6145" width="10.42578125" style="316" customWidth="1"/>
    <col min="6146" max="6146" width="11.28515625" style="316" customWidth="1"/>
    <col min="6147" max="6147" width="7.85546875" style="316" customWidth="1"/>
    <col min="6148" max="6151" width="7.7109375" style="316" customWidth="1"/>
    <col min="6152" max="6152" width="14.28515625" style="316" customWidth="1"/>
    <col min="6153" max="6153" width="11.140625" style="316" customWidth="1"/>
    <col min="6154" max="6154" width="11.5703125" style="316" customWidth="1"/>
    <col min="6155" max="6155" width="13.42578125" style="316" customWidth="1"/>
    <col min="6156" max="6157" width="9.140625" style="316"/>
    <col min="6158" max="6158" width="13.140625" style="316" customWidth="1"/>
    <col min="6159" max="6159" width="13.85546875" style="316" customWidth="1"/>
    <col min="6160" max="6400" width="9.140625" style="316"/>
    <col min="6401" max="6401" width="10.42578125" style="316" customWidth="1"/>
    <col min="6402" max="6402" width="11.28515625" style="316" customWidth="1"/>
    <col min="6403" max="6403" width="7.85546875" style="316" customWidth="1"/>
    <col min="6404" max="6407" width="7.7109375" style="316" customWidth="1"/>
    <col min="6408" max="6408" width="14.28515625" style="316" customWidth="1"/>
    <col min="6409" max="6409" width="11.140625" style="316" customWidth="1"/>
    <col min="6410" max="6410" width="11.5703125" style="316" customWidth="1"/>
    <col min="6411" max="6411" width="13.42578125" style="316" customWidth="1"/>
    <col min="6412" max="6413" width="9.140625" style="316"/>
    <col min="6414" max="6414" width="13.140625" style="316" customWidth="1"/>
    <col min="6415" max="6415" width="13.85546875" style="316" customWidth="1"/>
    <col min="6416" max="6656" width="9.140625" style="316"/>
    <col min="6657" max="6657" width="10.42578125" style="316" customWidth="1"/>
    <col min="6658" max="6658" width="11.28515625" style="316" customWidth="1"/>
    <col min="6659" max="6659" width="7.85546875" style="316" customWidth="1"/>
    <col min="6660" max="6663" width="7.7109375" style="316" customWidth="1"/>
    <col min="6664" max="6664" width="14.28515625" style="316" customWidth="1"/>
    <col min="6665" max="6665" width="11.140625" style="316" customWidth="1"/>
    <col min="6666" max="6666" width="11.5703125" style="316" customWidth="1"/>
    <col min="6667" max="6667" width="13.42578125" style="316" customWidth="1"/>
    <col min="6668" max="6669" width="9.140625" style="316"/>
    <col min="6670" max="6670" width="13.140625" style="316" customWidth="1"/>
    <col min="6671" max="6671" width="13.85546875" style="316" customWidth="1"/>
    <col min="6672" max="6912" width="9.140625" style="316"/>
    <col min="6913" max="6913" width="10.42578125" style="316" customWidth="1"/>
    <col min="6914" max="6914" width="11.28515625" style="316" customWidth="1"/>
    <col min="6915" max="6915" width="7.85546875" style="316" customWidth="1"/>
    <col min="6916" max="6919" width="7.7109375" style="316" customWidth="1"/>
    <col min="6920" max="6920" width="14.28515625" style="316" customWidth="1"/>
    <col min="6921" max="6921" width="11.140625" style="316" customWidth="1"/>
    <col min="6922" max="6922" width="11.5703125" style="316" customWidth="1"/>
    <col min="6923" max="6923" width="13.42578125" style="316" customWidth="1"/>
    <col min="6924" max="6925" width="9.140625" style="316"/>
    <col min="6926" max="6926" width="13.140625" style="316" customWidth="1"/>
    <col min="6927" max="6927" width="13.85546875" style="316" customWidth="1"/>
    <col min="6928" max="7168" width="9.140625" style="316"/>
    <col min="7169" max="7169" width="10.42578125" style="316" customWidth="1"/>
    <col min="7170" max="7170" width="11.28515625" style="316" customWidth="1"/>
    <col min="7171" max="7171" width="7.85546875" style="316" customWidth="1"/>
    <col min="7172" max="7175" width="7.7109375" style="316" customWidth="1"/>
    <col min="7176" max="7176" width="14.28515625" style="316" customWidth="1"/>
    <col min="7177" max="7177" width="11.140625" style="316" customWidth="1"/>
    <col min="7178" max="7178" width="11.5703125" style="316" customWidth="1"/>
    <col min="7179" max="7179" width="13.42578125" style="316" customWidth="1"/>
    <col min="7180" max="7181" width="9.140625" style="316"/>
    <col min="7182" max="7182" width="13.140625" style="316" customWidth="1"/>
    <col min="7183" max="7183" width="13.85546875" style="316" customWidth="1"/>
    <col min="7184" max="7424" width="9.140625" style="316"/>
    <col min="7425" max="7425" width="10.42578125" style="316" customWidth="1"/>
    <col min="7426" max="7426" width="11.28515625" style="316" customWidth="1"/>
    <col min="7427" max="7427" width="7.85546875" style="316" customWidth="1"/>
    <col min="7428" max="7431" width="7.7109375" style="316" customWidth="1"/>
    <col min="7432" max="7432" width="14.28515625" style="316" customWidth="1"/>
    <col min="7433" max="7433" width="11.140625" style="316" customWidth="1"/>
    <col min="7434" max="7434" width="11.5703125" style="316" customWidth="1"/>
    <col min="7435" max="7435" width="13.42578125" style="316" customWidth="1"/>
    <col min="7436" max="7437" width="9.140625" style="316"/>
    <col min="7438" max="7438" width="13.140625" style="316" customWidth="1"/>
    <col min="7439" max="7439" width="13.85546875" style="316" customWidth="1"/>
    <col min="7440" max="7680" width="9.140625" style="316"/>
    <col min="7681" max="7681" width="10.42578125" style="316" customWidth="1"/>
    <col min="7682" max="7682" width="11.28515625" style="316" customWidth="1"/>
    <col min="7683" max="7683" width="7.85546875" style="316" customWidth="1"/>
    <col min="7684" max="7687" width="7.7109375" style="316" customWidth="1"/>
    <col min="7688" max="7688" width="14.28515625" style="316" customWidth="1"/>
    <col min="7689" max="7689" width="11.140625" style="316" customWidth="1"/>
    <col min="7690" max="7690" width="11.5703125" style="316" customWidth="1"/>
    <col min="7691" max="7691" width="13.42578125" style="316" customWidth="1"/>
    <col min="7692" max="7693" width="9.140625" style="316"/>
    <col min="7694" max="7694" width="13.140625" style="316" customWidth="1"/>
    <col min="7695" max="7695" width="13.85546875" style="316" customWidth="1"/>
    <col min="7696" max="7936" width="9.140625" style="316"/>
    <col min="7937" max="7937" width="10.42578125" style="316" customWidth="1"/>
    <col min="7938" max="7938" width="11.28515625" style="316" customWidth="1"/>
    <col min="7939" max="7939" width="7.85546875" style="316" customWidth="1"/>
    <col min="7940" max="7943" width="7.7109375" style="316" customWidth="1"/>
    <col min="7944" max="7944" width="14.28515625" style="316" customWidth="1"/>
    <col min="7945" max="7945" width="11.140625" style="316" customWidth="1"/>
    <col min="7946" max="7946" width="11.5703125" style="316" customWidth="1"/>
    <col min="7947" max="7947" width="13.42578125" style="316" customWidth="1"/>
    <col min="7948" max="7949" width="9.140625" style="316"/>
    <col min="7950" max="7950" width="13.140625" style="316" customWidth="1"/>
    <col min="7951" max="7951" width="13.85546875" style="316" customWidth="1"/>
    <col min="7952" max="8192" width="9.140625" style="316"/>
    <col min="8193" max="8193" width="10.42578125" style="316" customWidth="1"/>
    <col min="8194" max="8194" width="11.28515625" style="316" customWidth="1"/>
    <col min="8195" max="8195" width="7.85546875" style="316" customWidth="1"/>
    <col min="8196" max="8199" width="7.7109375" style="316" customWidth="1"/>
    <col min="8200" max="8200" width="14.28515625" style="316" customWidth="1"/>
    <col min="8201" max="8201" width="11.140625" style="316" customWidth="1"/>
    <col min="8202" max="8202" width="11.5703125" style="316" customWidth="1"/>
    <col min="8203" max="8203" width="13.42578125" style="316" customWidth="1"/>
    <col min="8204" max="8205" width="9.140625" style="316"/>
    <col min="8206" max="8206" width="13.140625" style="316" customWidth="1"/>
    <col min="8207" max="8207" width="13.85546875" style="316" customWidth="1"/>
    <col min="8208" max="8448" width="9.140625" style="316"/>
    <col min="8449" max="8449" width="10.42578125" style="316" customWidth="1"/>
    <col min="8450" max="8450" width="11.28515625" style="316" customWidth="1"/>
    <col min="8451" max="8451" width="7.85546875" style="316" customWidth="1"/>
    <col min="8452" max="8455" width="7.7109375" style="316" customWidth="1"/>
    <col min="8456" max="8456" width="14.28515625" style="316" customWidth="1"/>
    <col min="8457" max="8457" width="11.140625" style="316" customWidth="1"/>
    <col min="8458" max="8458" width="11.5703125" style="316" customWidth="1"/>
    <col min="8459" max="8459" width="13.42578125" style="316" customWidth="1"/>
    <col min="8460" max="8461" width="9.140625" style="316"/>
    <col min="8462" max="8462" width="13.140625" style="316" customWidth="1"/>
    <col min="8463" max="8463" width="13.85546875" style="316" customWidth="1"/>
    <col min="8464" max="8704" width="9.140625" style="316"/>
    <col min="8705" max="8705" width="10.42578125" style="316" customWidth="1"/>
    <col min="8706" max="8706" width="11.28515625" style="316" customWidth="1"/>
    <col min="8707" max="8707" width="7.85546875" style="316" customWidth="1"/>
    <col min="8708" max="8711" width="7.7109375" style="316" customWidth="1"/>
    <col min="8712" max="8712" width="14.28515625" style="316" customWidth="1"/>
    <col min="8713" max="8713" width="11.140625" style="316" customWidth="1"/>
    <col min="8714" max="8714" width="11.5703125" style="316" customWidth="1"/>
    <col min="8715" max="8715" width="13.42578125" style="316" customWidth="1"/>
    <col min="8716" max="8717" width="9.140625" style="316"/>
    <col min="8718" max="8718" width="13.140625" style="316" customWidth="1"/>
    <col min="8719" max="8719" width="13.85546875" style="316" customWidth="1"/>
    <col min="8720" max="8960" width="9.140625" style="316"/>
    <col min="8961" max="8961" width="10.42578125" style="316" customWidth="1"/>
    <col min="8962" max="8962" width="11.28515625" style="316" customWidth="1"/>
    <col min="8963" max="8963" width="7.85546875" style="316" customWidth="1"/>
    <col min="8964" max="8967" width="7.7109375" style="316" customWidth="1"/>
    <col min="8968" max="8968" width="14.28515625" style="316" customWidth="1"/>
    <col min="8969" max="8969" width="11.140625" style="316" customWidth="1"/>
    <col min="8970" max="8970" width="11.5703125" style="316" customWidth="1"/>
    <col min="8971" max="8971" width="13.42578125" style="316" customWidth="1"/>
    <col min="8972" max="8973" width="9.140625" style="316"/>
    <col min="8974" max="8974" width="13.140625" style="316" customWidth="1"/>
    <col min="8975" max="8975" width="13.85546875" style="316" customWidth="1"/>
    <col min="8976" max="9216" width="9.140625" style="316"/>
    <col min="9217" max="9217" width="10.42578125" style="316" customWidth="1"/>
    <col min="9218" max="9218" width="11.28515625" style="316" customWidth="1"/>
    <col min="9219" max="9219" width="7.85546875" style="316" customWidth="1"/>
    <col min="9220" max="9223" width="7.7109375" style="316" customWidth="1"/>
    <col min="9224" max="9224" width="14.28515625" style="316" customWidth="1"/>
    <col min="9225" max="9225" width="11.140625" style="316" customWidth="1"/>
    <col min="9226" max="9226" width="11.5703125" style="316" customWidth="1"/>
    <col min="9227" max="9227" width="13.42578125" style="316" customWidth="1"/>
    <col min="9228" max="9229" width="9.140625" style="316"/>
    <col min="9230" max="9230" width="13.140625" style="316" customWidth="1"/>
    <col min="9231" max="9231" width="13.85546875" style="316" customWidth="1"/>
    <col min="9232" max="9472" width="9.140625" style="316"/>
    <col min="9473" max="9473" width="10.42578125" style="316" customWidth="1"/>
    <col min="9474" max="9474" width="11.28515625" style="316" customWidth="1"/>
    <col min="9475" max="9475" width="7.85546875" style="316" customWidth="1"/>
    <col min="9476" max="9479" width="7.7109375" style="316" customWidth="1"/>
    <col min="9480" max="9480" width="14.28515625" style="316" customWidth="1"/>
    <col min="9481" max="9481" width="11.140625" style="316" customWidth="1"/>
    <col min="9482" max="9482" width="11.5703125" style="316" customWidth="1"/>
    <col min="9483" max="9483" width="13.42578125" style="316" customWidth="1"/>
    <col min="9484" max="9485" width="9.140625" style="316"/>
    <col min="9486" max="9486" width="13.140625" style="316" customWidth="1"/>
    <col min="9487" max="9487" width="13.85546875" style="316" customWidth="1"/>
    <col min="9488" max="9728" width="9.140625" style="316"/>
    <col min="9729" max="9729" width="10.42578125" style="316" customWidth="1"/>
    <col min="9730" max="9730" width="11.28515625" style="316" customWidth="1"/>
    <col min="9731" max="9731" width="7.85546875" style="316" customWidth="1"/>
    <col min="9732" max="9735" width="7.7109375" style="316" customWidth="1"/>
    <col min="9736" max="9736" width="14.28515625" style="316" customWidth="1"/>
    <col min="9737" max="9737" width="11.140625" style="316" customWidth="1"/>
    <col min="9738" max="9738" width="11.5703125" style="316" customWidth="1"/>
    <col min="9739" max="9739" width="13.42578125" style="316" customWidth="1"/>
    <col min="9740" max="9741" width="9.140625" style="316"/>
    <col min="9742" max="9742" width="13.140625" style="316" customWidth="1"/>
    <col min="9743" max="9743" width="13.85546875" style="316" customWidth="1"/>
    <col min="9744" max="9984" width="9.140625" style="316"/>
    <col min="9985" max="9985" width="10.42578125" style="316" customWidth="1"/>
    <col min="9986" max="9986" width="11.28515625" style="316" customWidth="1"/>
    <col min="9987" max="9987" width="7.85546875" style="316" customWidth="1"/>
    <col min="9988" max="9991" width="7.7109375" style="316" customWidth="1"/>
    <col min="9992" max="9992" width="14.28515625" style="316" customWidth="1"/>
    <col min="9993" max="9993" width="11.140625" style="316" customWidth="1"/>
    <col min="9994" max="9994" width="11.5703125" style="316" customWidth="1"/>
    <col min="9995" max="9995" width="13.42578125" style="316" customWidth="1"/>
    <col min="9996" max="9997" width="9.140625" style="316"/>
    <col min="9998" max="9998" width="13.140625" style="316" customWidth="1"/>
    <col min="9999" max="9999" width="13.85546875" style="316" customWidth="1"/>
    <col min="10000" max="10240" width="9.140625" style="316"/>
    <col min="10241" max="10241" width="10.42578125" style="316" customWidth="1"/>
    <col min="10242" max="10242" width="11.28515625" style="316" customWidth="1"/>
    <col min="10243" max="10243" width="7.85546875" style="316" customWidth="1"/>
    <col min="10244" max="10247" width="7.7109375" style="316" customWidth="1"/>
    <col min="10248" max="10248" width="14.28515625" style="316" customWidth="1"/>
    <col min="10249" max="10249" width="11.140625" style="316" customWidth="1"/>
    <col min="10250" max="10250" width="11.5703125" style="316" customWidth="1"/>
    <col min="10251" max="10251" width="13.42578125" style="316" customWidth="1"/>
    <col min="10252" max="10253" width="9.140625" style="316"/>
    <col min="10254" max="10254" width="13.140625" style="316" customWidth="1"/>
    <col min="10255" max="10255" width="13.85546875" style="316" customWidth="1"/>
    <col min="10256" max="10496" width="9.140625" style="316"/>
    <col min="10497" max="10497" width="10.42578125" style="316" customWidth="1"/>
    <col min="10498" max="10498" width="11.28515625" style="316" customWidth="1"/>
    <col min="10499" max="10499" width="7.85546875" style="316" customWidth="1"/>
    <col min="10500" max="10503" width="7.7109375" style="316" customWidth="1"/>
    <col min="10504" max="10504" width="14.28515625" style="316" customWidth="1"/>
    <col min="10505" max="10505" width="11.140625" style="316" customWidth="1"/>
    <col min="10506" max="10506" width="11.5703125" style="316" customWidth="1"/>
    <col min="10507" max="10507" width="13.42578125" style="316" customWidth="1"/>
    <col min="10508" max="10509" width="9.140625" style="316"/>
    <col min="10510" max="10510" width="13.140625" style="316" customWidth="1"/>
    <col min="10511" max="10511" width="13.85546875" style="316" customWidth="1"/>
    <col min="10512" max="10752" width="9.140625" style="316"/>
    <col min="10753" max="10753" width="10.42578125" style="316" customWidth="1"/>
    <col min="10754" max="10754" width="11.28515625" style="316" customWidth="1"/>
    <col min="10755" max="10755" width="7.85546875" style="316" customWidth="1"/>
    <col min="10756" max="10759" width="7.7109375" style="316" customWidth="1"/>
    <col min="10760" max="10760" width="14.28515625" style="316" customWidth="1"/>
    <col min="10761" max="10761" width="11.140625" style="316" customWidth="1"/>
    <col min="10762" max="10762" width="11.5703125" style="316" customWidth="1"/>
    <col min="10763" max="10763" width="13.42578125" style="316" customWidth="1"/>
    <col min="10764" max="10765" width="9.140625" style="316"/>
    <col min="10766" max="10766" width="13.140625" style="316" customWidth="1"/>
    <col min="10767" max="10767" width="13.85546875" style="316" customWidth="1"/>
    <col min="10768" max="11008" width="9.140625" style="316"/>
    <col min="11009" max="11009" width="10.42578125" style="316" customWidth="1"/>
    <col min="11010" max="11010" width="11.28515625" style="316" customWidth="1"/>
    <col min="11011" max="11011" width="7.85546875" style="316" customWidth="1"/>
    <col min="11012" max="11015" width="7.7109375" style="316" customWidth="1"/>
    <col min="11016" max="11016" width="14.28515625" style="316" customWidth="1"/>
    <col min="11017" max="11017" width="11.140625" style="316" customWidth="1"/>
    <col min="11018" max="11018" width="11.5703125" style="316" customWidth="1"/>
    <col min="11019" max="11019" width="13.42578125" style="316" customWidth="1"/>
    <col min="11020" max="11021" width="9.140625" style="316"/>
    <col min="11022" max="11022" width="13.140625" style="316" customWidth="1"/>
    <col min="11023" max="11023" width="13.85546875" style="316" customWidth="1"/>
    <col min="11024" max="11264" width="9.140625" style="316"/>
    <col min="11265" max="11265" width="10.42578125" style="316" customWidth="1"/>
    <col min="11266" max="11266" width="11.28515625" style="316" customWidth="1"/>
    <col min="11267" max="11267" width="7.85546875" style="316" customWidth="1"/>
    <col min="11268" max="11271" width="7.7109375" style="316" customWidth="1"/>
    <col min="11272" max="11272" width="14.28515625" style="316" customWidth="1"/>
    <col min="11273" max="11273" width="11.140625" style="316" customWidth="1"/>
    <col min="11274" max="11274" width="11.5703125" style="316" customWidth="1"/>
    <col min="11275" max="11275" width="13.42578125" style="316" customWidth="1"/>
    <col min="11276" max="11277" width="9.140625" style="316"/>
    <col min="11278" max="11278" width="13.140625" style="316" customWidth="1"/>
    <col min="11279" max="11279" width="13.85546875" style="316" customWidth="1"/>
    <col min="11280" max="11520" width="9.140625" style="316"/>
    <col min="11521" max="11521" width="10.42578125" style="316" customWidth="1"/>
    <col min="11522" max="11522" width="11.28515625" style="316" customWidth="1"/>
    <col min="11523" max="11523" width="7.85546875" style="316" customWidth="1"/>
    <col min="11524" max="11527" width="7.7109375" style="316" customWidth="1"/>
    <col min="11528" max="11528" width="14.28515625" style="316" customWidth="1"/>
    <col min="11529" max="11529" width="11.140625" style="316" customWidth="1"/>
    <col min="11530" max="11530" width="11.5703125" style="316" customWidth="1"/>
    <col min="11531" max="11531" width="13.42578125" style="316" customWidth="1"/>
    <col min="11532" max="11533" width="9.140625" style="316"/>
    <col min="11534" max="11534" width="13.140625" style="316" customWidth="1"/>
    <col min="11535" max="11535" width="13.85546875" style="316" customWidth="1"/>
    <col min="11536" max="11776" width="9.140625" style="316"/>
    <col min="11777" max="11777" width="10.42578125" style="316" customWidth="1"/>
    <col min="11778" max="11778" width="11.28515625" style="316" customWidth="1"/>
    <col min="11779" max="11779" width="7.85546875" style="316" customWidth="1"/>
    <col min="11780" max="11783" width="7.7109375" style="316" customWidth="1"/>
    <col min="11784" max="11784" width="14.28515625" style="316" customWidth="1"/>
    <col min="11785" max="11785" width="11.140625" style="316" customWidth="1"/>
    <col min="11786" max="11786" width="11.5703125" style="316" customWidth="1"/>
    <col min="11787" max="11787" width="13.42578125" style="316" customWidth="1"/>
    <col min="11788" max="11789" width="9.140625" style="316"/>
    <col min="11790" max="11790" width="13.140625" style="316" customWidth="1"/>
    <col min="11791" max="11791" width="13.85546875" style="316" customWidth="1"/>
    <col min="11792" max="12032" width="9.140625" style="316"/>
    <col min="12033" max="12033" width="10.42578125" style="316" customWidth="1"/>
    <col min="12034" max="12034" width="11.28515625" style="316" customWidth="1"/>
    <col min="12035" max="12035" width="7.85546875" style="316" customWidth="1"/>
    <col min="12036" max="12039" width="7.7109375" style="316" customWidth="1"/>
    <col min="12040" max="12040" width="14.28515625" style="316" customWidth="1"/>
    <col min="12041" max="12041" width="11.140625" style="316" customWidth="1"/>
    <col min="12042" max="12042" width="11.5703125" style="316" customWidth="1"/>
    <col min="12043" max="12043" width="13.42578125" style="316" customWidth="1"/>
    <col min="12044" max="12045" width="9.140625" style="316"/>
    <col min="12046" max="12046" width="13.140625" style="316" customWidth="1"/>
    <col min="12047" max="12047" width="13.85546875" style="316" customWidth="1"/>
    <col min="12048" max="12288" width="9.140625" style="316"/>
    <col min="12289" max="12289" width="10.42578125" style="316" customWidth="1"/>
    <col min="12290" max="12290" width="11.28515625" style="316" customWidth="1"/>
    <col min="12291" max="12291" width="7.85546875" style="316" customWidth="1"/>
    <col min="12292" max="12295" width="7.7109375" style="316" customWidth="1"/>
    <col min="12296" max="12296" width="14.28515625" style="316" customWidth="1"/>
    <col min="12297" max="12297" width="11.140625" style="316" customWidth="1"/>
    <col min="12298" max="12298" width="11.5703125" style="316" customWidth="1"/>
    <col min="12299" max="12299" width="13.42578125" style="316" customWidth="1"/>
    <col min="12300" max="12301" width="9.140625" style="316"/>
    <col min="12302" max="12302" width="13.140625" style="316" customWidth="1"/>
    <col min="12303" max="12303" width="13.85546875" style="316" customWidth="1"/>
    <col min="12304" max="12544" width="9.140625" style="316"/>
    <col min="12545" max="12545" width="10.42578125" style="316" customWidth="1"/>
    <col min="12546" max="12546" width="11.28515625" style="316" customWidth="1"/>
    <col min="12547" max="12547" width="7.85546875" style="316" customWidth="1"/>
    <col min="12548" max="12551" width="7.7109375" style="316" customWidth="1"/>
    <col min="12552" max="12552" width="14.28515625" style="316" customWidth="1"/>
    <col min="12553" max="12553" width="11.140625" style="316" customWidth="1"/>
    <col min="12554" max="12554" width="11.5703125" style="316" customWidth="1"/>
    <col min="12555" max="12555" width="13.42578125" style="316" customWidth="1"/>
    <col min="12556" max="12557" width="9.140625" style="316"/>
    <col min="12558" max="12558" width="13.140625" style="316" customWidth="1"/>
    <col min="12559" max="12559" width="13.85546875" style="316" customWidth="1"/>
    <col min="12560" max="12800" width="9.140625" style="316"/>
    <col min="12801" max="12801" width="10.42578125" style="316" customWidth="1"/>
    <col min="12802" max="12802" width="11.28515625" style="316" customWidth="1"/>
    <col min="12803" max="12803" width="7.85546875" style="316" customWidth="1"/>
    <col min="12804" max="12807" width="7.7109375" style="316" customWidth="1"/>
    <col min="12808" max="12808" width="14.28515625" style="316" customWidth="1"/>
    <col min="12809" max="12809" width="11.140625" style="316" customWidth="1"/>
    <col min="12810" max="12810" width="11.5703125" style="316" customWidth="1"/>
    <col min="12811" max="12811" width="13.42578125" style="316" customWidth="1"/>
    <col min="12812" max="12813" width="9.140625" style="316"/>
    <col min="12814" max="12814" width="13.140625" style="316" customWidth="1"/>
    <col min="12815" max="12815" width="13.85546875" style="316" customWidth="1"/>
    <col min="12816" max="13056" width="9.140625" style="316"/>
    <col min="13057" max="13057" width="10.42578125" style="316" customWidth="1"/>
    <col min="13058" max="13058" width="11.28515625" style="316" customWidth="1"/>
    <col min="13059" max="13059" width="7.85546875" style="316" customWidth="1"/>
    <col min="13060" max="13063" width="7.7109375" style="316" customWidth="1"/>
    <col min="13064" max="13064" width="14.28515625" style="316" customWidth="1"/>
    <col min="13065" max="13065" width="11.140625" style="316" customWidth="1"/>
    <col min="13066" max="13066" width="11.5703125" style="316" customWidth="1"/>
    <col min="13067" max="13067" width="13.42578125" style="316" customWidth="1"/>
    <col min="13068" max="13069" width="9.140625" style="316"/>
    <col min="13070" max="13070" width="13.140625" style="316" customWidth="1"/>
    <col min="13071" max="13071" width="13.85546875" style="316" customWidth="1"/>
    <col min="13072" max="13312" width="9.140625" style="316"/>
    <col min="13313" max="13313" width="10.42578125" style="316" customWidth="1"/>
    <col min="13314" max="13314" width="11.28515625" style="316" customWidth="1"/>
    <col min="13315" max="13315" width="7.85546875" style="316" customWidth="1"/>
    <col min="13316" max="13319" width="7.7109375" style="316" customWidth="1"/>
    <col min="13320" max="13320" width="14.28515625" style="316" customWidth="1"/>
    <col min="13321" max="13321" width="11.140625" style="316" customWidth="1"/>
    <col min="13322" max="13322" width="11.5703125" style="316" customWidth="1"/>
    <col min="13323" max="13323" width="13.42578125" style="316" customWidth="1"/>
    <col min="13324" max="13325" width="9.140625" style="316"/>
    <col min="13326" max="13326" width="13.140625" style="316" customWidth="1"/>
    <col min="13327" max="13327" width="13.85546875" style="316" customWidth="1"/>
    <col min="13328" max="13568" width="9.140625" style="316"/>
    <col min="13569" max="13569" width="10.42578125" style="316" customWidth="1"/>
    <col min="13570" max="13570" width="11.28515625" style="316" customWidth="1"/>
    <col min="13571" max="13571" width="7.85546875" style="316" customWidth="1"/>
    <col min="13572" max="13575" width="7.7109375" style="316" customWidth="1"/>
    <col min="13576" max="13576" width="14.28515625" style="316" customWidth="1"/>
    <col min="13577" max="13577" width="11.140625" style="316" customWidth="1"/>
    <col min="13578" max="13578" width="11.5703125" style="316" customWidth="1"/>
    <col min="13579" max="13579" width="13.42578125" style="316" customWidth="1"/>
    <col min="13580" max="13581" width="9.140625" style="316"/>
    <col min="13582" max="13582" width="13.140625" style="316" customWidth="1"/>
    <col min="13583" max="13583" width="13.85546875" style="316" customWidth="1"/>
    <col min="13584" max="13824" width="9.140625" style="316"/>
    <col min="13825" max="13825" width="10.42578125" style="316" customWidth="1"/>
    <col min="13826" max="13826" width="11.28515625" style="316" customWidth="1"/>
    <col min="13827" max="13827" width="7.85546875" style="316" customWidth="1"/>
    <col min="13828" max="13831" width="7.7109375" style="316" customWidth="1"/>
    <col min="13832" max="13832" width="14.28515625" style="316" customWidth="1"/>
    <col min="13833" max="13833" width="11.140625" style="316" customWidth="1"/>
    <col min="13834" max="13834" width="11.5703125" style="316" customWidth="1"/>
    <col min="13835" max="13835" width="13.42578125" style="316" customWidth="1"/>
    <col min="13836" max="13837" width="9.140625" style="316"/>
    <col min="13838" max="13838" width="13.140625" style="316" customWidth="1"/>
    <col min="13839" max="13839" width="13.85546875" style="316" customWidth="1"/>
    <col min="13840" max="14080" width="9.140625" style="316"/>
    <col min="14081" max="14081" width="10.42578125" style="316" customWidth="1"/>
    <col min="14082" max="14082" width="11.28515625" style="316" customWidth="1"/>
    <col min="14083" max="14083" width="7.85546875" style="316" customWidth="1"/>
    <col min="14084" max="14087" width="7.7109375" style="316" customWidth="1"/>
    <col min="14088" max="14088" width="14.28515625" style="316" customWidth="1"/>
    <col min="14089" max="14089" width="11.140625" style="316" customWidth="1"/>
    <col min="14090" max="14090" width="11.5703125" style="316" customWidth="1"/>
    <col min="14091" max="14091" width="13.42578125" style="316" customWidth="1"/>
    <col min="14092" max="14093" width="9.140625" style="316"/>
    <col min="14094" max="14094" width="13.140625" style="316" customWidth="1"/>
    <col min="14095" max="14095" width="13.85546875" style="316" customWidth="1"/>
    <col min="14096" max="14336" width="9.140625" style="316"/>
    <col min="14337" max="14337" width="10.42578125" style="316" customWidth="1"/>
    <col min="14338" max="14338" width="11.28515625" style="316" customWidth="1"/>
    <col min="14339" max="14339" width="7.85546875" style="316" customWidth="1"/>
    <col min="14340" max="14343" width="7.7109375" style="316" customWidth="1"/>
    <col min="14344" max="14344" width="14.28515625" style="316" customWidth="1"/>
    <col min="14345" max="14345" width="11.140625" style="316" customWidth="1"/>
    <col min="14346" max="14346" width="11.5703125" style="316" customWidth="1"/>
    <col min="14347" max="14347" width="13.42578125" style="316" customWidth="1"/>
    <col min="14348" max="14349" width="9.140625" style="316"/>
    <col min="14350" max="14350" width="13.140625" style="316" customWidth="1"/>
    <col min="14351" max="14351" width="13.85546875" style="316" customWidth="1"/>
    <col min="14352" max="14592" width="9.140625" style="316"/>
    <col min="14593" max="14593" width="10.42578125" style="316" customWidth="1"/>
    <col min="14594" max="14594" width="11.28515625" style="316" customWidth="1"/>
    <col min="14595" max="14595" width="7.85546875" style="316" customWidth="1"/>
    <col min="14596" max="14599" width="7.7109375" style="316" customWidth="1"/>
    <col min="14600" max="14600" width="14.28515625" style="316" customWidth="1"/>
    <col min="14601" max="14601" width="11.140625" style="316" customWidth="1"/>
    <col min="14602" max="14602" width="11.5703125" style="316" customWidth="1"/>
    <col min="14603" max="14603" width="13.42578125" style="316" customWidth="1"/>
    <col min="14604" max="14605" width="9.140625" style="316"/>
    <col min="14606" max="14606" width="13.140625" style="316" customWidth="1"/>
    <col min="14607" max="14607" width="13.85546875" style="316" customWidth="1"/>
    <col min="14608" max="14848" width="9.140625" style="316"/>
    <col min="14849" max="14849" width="10.42578125" style="316" customWidth="1"/>
    <col min="14850" max="14850" width="11.28515625" style="316" customWidth="1"/>
    <col min="14851" max="14851" width="7.85546875" style="316" customWidth="1"/>
    <col min="14852" max="14855" width="7.7109375" style="316" customWidth="1"/>
    <col min="14856" max="14856" width="14.28515625" style="316" customWidth="1"/>
    <col min="14857" max="14857" width="11.140625" style="316" customWidth="1"/>
    <col min="14858" max="14858" width="11.5703125" style="316" customWidth="1"/>
    <col min="14859" max="14859" width="13.42578125" style="316" customWidth="1"/>
    <col min="14860" max="14861" width="9.140625" style="316"/>
    <col min="14862" max="14862" width="13.140625" style="316" customWidth="1"/>
    <col min="14863" max="14863" width="13.85546875" style="316" customWidth="1"/>
    <col min="14864" max="15104" width="9.140625" style="316"/>
    <col min="15105" max="15105" width="10.42578125" style="316" customWidth="1"/>
    <col min="15106" max="15106" width="11.28515625" style="316" customWidth="1"/>
    <col min="15107" max="15107" width="7.85546875" style="316" customWidth="1"/>
    <col min="15108" max="15111" width="7.7109375" style="316" customWidth="1"/>
    <col min="15112" max="15112" width="14.28515625" style="316" customWidth="1"/>
    <col min="15113" max="15113" width="11.140625" style="316" customWidth="1"/>
    <col min="15114" max="15114" width="11.5703125" style="316" customWidth="1"/>
    <col min="15115" max="15115" width="13.42578125" style="316" customWidth="1"/>
    <col min="15116" max="15117" width="9.140625" style="316"/>
    <col min="15118" max="15118" width="13.140625" style="316" customWidth="1"/>
    <col min="15119" max="15119" width="13.85546875" style="316" customWidth="1"/>
    <col min="15120" max="15360" width="9.140625" style="316"/>
    <col min="15361" max="15361" width="10.42578125" style="316" customWidth="1"/>
    <col min="15362" max="15362" width="11.28515625" style="316" customWidth="1"/>
    <col min="15363" max="15363" width="7.85546875" style="316" customWidth="1"/>
    <col min="15364" max="15367" width="7.7109375" style="316" customWidth="1"/>
    <col min="15368" max="15368" width="14.28515625" style="316" customWidth="1"/>
    <col min="15369" max="15369" width="11.140625" style="316" customWidth="1"/>
    <col min="15370" max="15370" width="11.5703125" style="316" customWidth="1"/>
    <col min="15371" max="15371" width="13.42578125" style="316" customWidth="1"/>
    <col min="15372" max="15373" width="9.140625" style="316"/>
    <col min="15374" max="15374" width="13.140625" style="316" customWidth="1"/>
    <col min="15375" max="15375" width="13.85546875" style="316" customWidth="1"/>
    <col min="15376" max="15616" width="9.140625" style="316"/>
    <col min="15617" max="15617" width="10.42578125" style="316" customWidth="1"/>
    <col min="15618" max="15618" width="11.28515625" style="316" customWidth="1"/>
    <col min="15619" max="15619" width="7.85546875" style="316" customWidth="1"/>
    <col min="15620" max="15623" width="7.7109375" style="316" customWidth="1"/>
    <col min="15624" max="15624" width="14.28515625" style="316" customWidth="1"/>
    <col min="15625" max="15625" width="11.140625" style="316" customWidth="1"/>
    <col min="15626" max="15626" width="11.5703125" style="316" customWidth="1"/>
    <col min="15627" max="15627" width="13.42578125" style="316" customWidth="1"/>
    <col min="15628" max="15629" width="9.140625" style="316"/>
    <col min="15630" max="15630" width="13.140625" style="316" customWidth="1"/>
    <col min="15631" max="15631" width="13.85546875" style="316" customWidth="1"/>
    <col min="15632" max="15872" width="9.140625" style="316"/>
    <col min="15873" max="15873" width="10.42578125" style="316" customWidth="1"/>
    <col min="15874" max="15874" width="11.28515625" style="316" customWidth="1"/>
    <col min="15875" max="15875" width="7.85546875" style="316" customWidth="1"/>
    <col min="15876" max="15879" width="7.7109375" style="316" customWidth="1"/>
    <col min="15880" max="15880" width="14.28515625" style="316" customWidth="1"/>
    <col min="15881" max="15881" width="11.140625" style="316" customWidth="1"/>
    <col min="15882" max="15882" width="11.5703125" style="316" customWidth="1"/>
    <col min="15883" max="15883" width="13.42578125" style="316" customWidth="1"/>
    <col min="15884" max="15885" width="9.140625" style="316"/>
    <col min="15886" max="15886" width="13.140625" style="316" customWidth="1"/>
    <col min="15887" max="15887" width="13.85546875" style="316" customWidth="1"/>
    <col min="15888" max="16128" width="9.140625" style="316"/>
    <col min="16129" max="16129" width="10.42578125" style="316" customWidth="1"/>
    <col min="16130" max="16130" width="11.28515625" style="316" customWidth="1"/>
    <col min="16131" max="16131" width="7.85546875" style="316" customWidth="1"/>
    <col min="16132" max="16135" width="7.7109375" style="316" customWidth="1"/>
    <col min="16136" max="16136" width="14.28515625" style="316" customWidth="1"/>
    <col min="16137" max="16137" width="11.140625" style="316" customWidth="1"/>
    <col min="16138" max="16138" width="11.5703125" style="316" customWidth="1"/>
    <col min="16139" max="16139" width="13.42578125" style="316" customWidth="1"/>
    <col min="16140" max="16141" width="9.140625" style="316"/>
    <col min="16142" max="16142" width="13.140625" style="316" customWidth="1"/>
    <col min="16143" max="16143" width="13.85546875" style="316" customWidth="1"/>
    <col min="16144" max="16384" width="9.140625" style="316"/>
  </cols>
  <sheetData>
    <row r="1" spans="1:45" ht="45.75" customHeight="1" thickBot="1" x14ac:dyDescent="0.35">
      <c r="B1" s="423"/>
      <c r="C1" s="865" t="s">
        <v>830</v>
      </c>
      <c r="D1" s="865"/>
      <c r="E1" s="865"/>
      <c r="F1" s="865"/>
      <c r="G1" s="865"/>
      <c r="H1" s="865"/>
      <c r="I1" s="394" t="s">
        <v>823</v>
      </c>
      <c r="J1" s="394"/>
      <c r="K1" s="422" t="s">
        <v>1167</v>
      </c>
      <c r="AB1" s="318"/>
      <c r="AC1" s="318"/>
      <c r="AD1" s="318"/>
      <c r="AE1" s="318"/>
      <c r="AF1" s="318"/>
      <c r="AG1" s="318"/>
      <c r="AH1" s="318"/>
      <c r="AI1" s="318"/>
      <c r="AJ1" s="318"/>
      <c r="AK1" s="318"/>
      <c r="AL1" s="318"/>
      <c r="AM1" s="318"/>
      <c r="AN1" s="318"/>
      <c r="AO1" s="318"/>
      <c r="AP1" s="318"/>
      <c r="AQ1" s="318"/>
      <c r="AR1" s="318"/>
      <c r="AS1" s="318"/>
    </row>
    <row r="2" spans="1:45" ht="24" customHeight="1" x14ac:dyDescent="0.3">
      <c r="A2" s="893" t="s">
        <v>1039</v>
      </c>
      <c r="B2" s="894"/>
      <c r="C2" s="895"/>
      <c r="D2" s="896"/>
      <c r="E2" s="896"/>
      <c r="F2" s="896"/>
      <c r="G2" s="897"/>
      <c r="H2" s="894" t="s">
        <v>821</v>
      </c>
      <c r="I2" s="894"/>
      <c r="J2" s="898"/>
      <c r="K2" s="899"/>
      <c r="L2" s="899"/>
      <c r="M2" s="900"/>
      <c r="AB2" s="318"/>
      <c r="AC2" s="318"/>
      <c r="AD2" s="318"/>
      <c r="AE2" s="318"/>
      <c r="AF2" s="318"/>
      <c r="AG2" s="318"/>
      <c r="AH2" s="318"/>
      <c r="AI2" s="318"/>
      <c r="AJ2" s="318"/>
      <c r="AK2" s="318"/>
      <c r="AL2" s="318"/>
      <c r="AM2" s="318"/>
      <c r="AN2" s="318"/>
      <c r="AO2" s="318"/>
      <c r="AP2" s="318"/>
      <c r="AQ2" s="318"/>
      <c r="AR2" s="318"/>
      <c r="AS2" s="318"/>
    </row>
    <row r="3" spans="1:45" ht="25.5" customHeight="1" x14ac:dyDescent="0.3">
      <c r="A3" s="391" t="s">
        <v>820</v>
      </c>
      <c r="B3" s="390"/>
      <c r="C3" s="390"/>
      <c r="D3" s="390"/>
      <c r="E3" s="390"/>
      <c r="F3" s="390"/>
      <c r="G3" s="390"/>
      <c r="H3" s="390"/>
      <c r="I3" s="390"/>
      <c r="J3" s="390"/>
      <c r="K3" s="390"/>
      <c r="L3" s="390"/>
      <c r="M3" s="392"/>
      <c r="AB3" s="318"/>
      <c r="AC3" s="318"/>
      <c r="AD3" s="318"/>
      <c r="AE3" s="318"/>
      <c r="AF3" s="318"/>
      <c r="AG3" s="318"/>
      <c r="AH3" s="318"/>
      <c r="AI3" s="318"/>
      <c r="AJ3" s="318"/>
      <c r="AK3" s="318"/>
      <c r="AL3" s="318"/>
      <c r="AM3" s="318"/>
      <c r="AN3" s="318"/>
      <c r="AO3" s="318"/>
      <c r="AP3" s="318"/>
      <c r="AQ3" s="318"/>
      <c r="AR3" s="318"/>
      <c r="AS3" s="318"/>
    </row>
    <row r="4" spans="1:45" ht="27" customHeight="1" x14ac:dyDescent="0.3">
      <c r="A4" s="391" t="s">
        <v>819</v>
      </c>
      <c r="B4" s="390"/>
      <c r="C4" s="390"/>
      <c r="D4" s="390"/>
      <c r="E4" s="390"/>
      <c r="F4" s="390"/>
      <c r="G4" s="390"/>
      <c r="H4" s="390"/>
      <c r="I4" s="390"/>
      <c r="J4" s="389" t="s">
        <v>818</v>
      </c>
      <c r="K4" s="842"/>
      <c r="L4" s="843"/>
      <c r="M4" s="844"/>
      <c r="Q4" s="316"/>
      <c r="R4" s="316"/>
      <c r="S4" s="316"/>
      <c r="T4" s="316"/>
      <c r="AB4" s="318"/>
      <c r="AC4" s="318"/>
      <c r="AD4" s="318"/>
      <c r="AE4" s="318"/>
      <c r="AF4" s="318"/>
      <c r="AG4" s="318"/>
      <c r="AH4" s="318"/>
      <c r="AI4" s="318"/>
      <c r="AJ4" s="318"/>
      <c r="AK4" s="318"/>
      <c r="AL4" s="318"/>
      <c r="AM4" s="318"/>
      <c r="AN4" s="318"/>
      <c r="AO4" s="318"/>
      <c r="AP4" s="318"/>
      <c r="AQ4" s="318"/>
      <c r="AR4" s="318"/>
      <c r="AS4" s="318"/>
    </row>
    <row r="5" spans="1:45" ht="24.75" customHeight="1" x14ac:dyDescent="0.3">
      <c r="A5" s="388" t="s">
        <v>817</v>
      </c>
      <c r="B5" s="842"/>
      <c r="C5" s="845"/>
      <c r="D5" s="846"/>
      <c r="E5" s="847" t="s">
        <v>816</v>
      </c>
      <c r="F5" s="848"/>
      <c r="G5" s="849"/>
      <c r="H5" s="387"/>
      <c r="I5" s="386" t="s">
        <v>815</v>
      </c>
      <c r="J5" s="385"/>
      <c r="K5" s="384" t="s">
        <v>814</v>
      </c>
      <c r="L5" s="842"/>
      <c r="M5" s="850"/>
      <c r="O5" s="316"/>
      <c r="S5" s="316"/>
      <c r="T5" s="316"/>
      <c r="AB5" s="318"/>
      <c r="AC5" s="318"/>
      <c r="AD5" s="318"/>
      <c r="AE5" s="318"/>
      <c r="AF5" s="318"/>
      <c r="AG5" s="318"/>
      <c r="AH5" s="318"/>
      <c r="AI5" s="318"/>
      <c r="AJ5" s="318"/>
      <c r="AK5" s="318"/>
      <c r="AL5" s="318"/>
      <c r="AM5" s="318"/>
      <c r="AN5" s="318"/>
      <c r="AO5" s="318"/>
      <c r="AP5" s="318"/>
      <c r="AQ5" s="318"/>
      <c r="AR5" s="318"/>
      <c r="AS5" s="318"/>
    </row>
    <row r="6" spans="1:45" ht="24.75" customHeight="1" thickBot="1" x14ac:dyDescent="0.35">
      <c r="A6" s="851" t="s">
        <v>813</v>
      </c>
      <c r="B6" s="852"/>
      <c r="C6" s="853"/>
      <c r="D6" s="854"/>
      <c r="E6" s="855"/>
      <c r="F6" s="855"/>
      <c r="G6" s="855"/>
      <c r="H6" s="855"/>
      <c r="I6" s="856"/>
      <c r="J6" s="383" t="s">
        <v>812</v>
      </c>
      <c r="K6" s="857"/>
      <c r="L6" s="858"/>
      <c r="M6" s="859"/>
      <c r="O6" s="421">
        <f>K6</f>
        <v>0</v>
      </c>
      <c r="P6" s="419"/>
      <c r="Q6" s="316"/>
      <c r="R6" s="316"/>
      <c r="S6" s="316"/>
      <c r="T6" s="316"/>
      <c r="AB6" s="318"/>
      <c r="AC6" s="318"/>
      <c r="AD6" s="318"/>
      <c r="AE6" s="318"/>
      <c r="AF6" s="318"/>
      <c r="AG6" s="318"/>
      <c r="AH6" s="318"/>
      <c r="AI6" s="318"/>
      <c r="AJ6" s="318"/>
      <c r="AK6" s="318"/>
      <c r="AL6" s="318"/>
      <c r="AM6" s="318"/>
      <c r="AN6" s="318"/>
      <c r="AO6" s="318"/>
      <c r="AP6" s="318"/>
      <c r="AQ6" s="318"/>
      <c r="AR6" s="318"/>
      <c r="AS6" s="318"/>
    </row>
    <row r="7" spans="1:45" ht="22.5" customHeight="1" thickBot="1" x14ac:dyDescent="0.35">
      <c r="A7" s="836" t="s">
        <v>811</v>
      </c>
      <c r="B7" s="837"/>
      <c r="C7" s="838"/>
      <c r="D7" s="839"/>
      <c r="E7" s="839"/>
      <c r="F7" s="839"/>
      <c r="G7" s="839"/>
      <c r="H7" s="840"/>
      <c r="I7" s="837" t="s">
        <v>810</v>
      </c>
      <c r="J7" s="837"/>
      <c r="K7" s="838"/>
      <c r="L7" s="839"/>
      <c r="M7" s="841"/>
      <c r="Y7" s="318"/>
      <c r="Z7" s="318"/>
      <c r="AA7" s="318"/>
      <c r="AB7" s="318"/>
      <c r="AC7" s="318"/>
      <c r="AD7" s="318"/>
      <c r="AE7" s="318"/>
      <c r="AF7" s="318"/>
      <c r="AG7" s="318"/>
      <c r="AH7" s="318"/>
      <c r="AI7" s="318"/>
      <c r="AJ7" s="318"/>
      <c r="AK7" s="318"/>
      <c r="AL7" s="318"/>
      <c r="AM7" s="318"/>
      <c r="AN7" s="318"/>
      <c r="AO7" s="318"/>
      <c r="AP7" s="318"/>
    </row>
    <row r="8" spans="1:45" ht="16.5" customHeight="1" x14ac:dyDescent="0.3">
      <c r="A8" s="885" t="s">
        <v>809</v>
      </c>
      <c r="B8" s="882" t="s">
        <v>808</v>
      </c>
      <c r="C8" s="886" t="s">
        <v>807</v>
      </c>
      <c r="D8" s="887" t="s">
        <v>806</v>
      </c>
      <c r="E8" s="888"/>
      <c r="F8" s="891" t="s">
        <v>805</v>
      </c>
      <c r="G8" s="892"/>
      <c r="H8" s="882" t="s">
        <v>804</v>
      </c>
      <c r="I8" s="882" t="s">
        <v>803</v>
      </c>
      <c r="J8" s="883" t="s">
        <v>802</v>
      </c>
      <c r="K8" s="883"/>
      <c r="L8" s="883"/>
      <c r="M8" s="884"/>
      <c r="AB8" s="318"/>
      <c r="AC8" s="318"/>
      <c r="AD8" s="318"/>
      <c r="AE8" s="318"/>
      <c r="AF8" s="318"/>
      <c r="AG8" s="318"/>
      <c r="AH8" s="318"/>
      <c r="AI8" s="318"/>
      <c r="AJ8" s="318"/>
      <c r="AK8" s="318"/>
      <c r="AL8" s="318"/>
      <c r="AM8" s="318"/>
      <c r="AN8" s="318"/>
      <c r="AO8" s="318"/>
      <c r="AP8" s="318"/>
      <c r="AQ8" s="318"/>
      <c r="AR8" s="318"/>
      <c r="AS8" s="318"/>
    </row>
    <row r="9" spans="1:45" ht="16.5" customHeight="1" x14ac:dyDescent="0.3">
      <c r="A9" s="829"/>
      <c r="B9" s="825"/>
      <c r="C9" s="831"/>
      <c r="D9" s="889"/>
      <c r="E9" s="890"/>
      <c r="F9" s="834"/>
      <c r="G9" s="835"/>
      <c r="H9" s="825"/>
      <c r="I9" s="825"/>
      <c r="J9" s="381" t="s">
        <v>801</v>
      </c>
      <c r="K9" s="381" t="s">
        <v>800</v>
      </c>
      <c r="L9" s="825" t="s">
        <v>799</v>
      </c>
      <c r="M9" s="828"/>
      <c r="R9" s="420"/>
      <c r="S9" s="318"/>
      <c r="AB9" s="318"/>
      <c r="AC9" s="318"/>
      <c r="AD9" s="318"/>
      <c r="AE9" s="318"/>
      <c r="AF9" s="318"/>
      <c r="AG9" s="318"/>
      <c r="AH9" s="318"/>
      <c r="AI9" s="318"/>
      <c r="AJ9" s="318"/>
      <c r="AK9" s="318"/>
      <c r="AL9" s="318"/>
      <c r="AM9" s="318"/>
      <c r="AN9" s="318"/>
      <c r="AO9" s="318"/>
      <c r="AP9" s="318"/>
      <c r="AQ9" s="318"/>
      <c r="AR9" s="318"/>
      <c r="AS9" s="318"/>
    </row>
    <row r="10" spans="1:45" ht="48" customHeight="1" x14ac:dyDescent="0.3">
      <c r="A10" s="382"/>
      <c r="B10" s="371"/>
      <c r="C10" s="375"/>
      <c r="D10" s="379"/>
      <c r="E10" s="378"/>
      <c r="F10" s="379"/>
      <c r="G10" s="378"/>
      <c r="H10" s="371"/>
      <c r="I10" s="371"/>
      <c r="J10" s="370"/>
      <c r="K10" s="370"/>
      <c r="L10" s="816"/>
      <c r="M10" s="817"/>
      <c r="N10" s="406"/>
      <c r="R10" s="419"/>
      <c r="S10" s="318"/>
      <c r="AB10" s="317"/>
      <c r="AC10" s="318"/>
      <c r="AD10" s="318"/>
      <c r="AE10" s="318"/>
      <c r="AF10" s="318"/>
      <c r="AG10" s="318"/>
      <c r="AH10" s="318"/>
      <c r="AI10" s="318"/>
      <c r="AJ10" s="318"/>
      <c r="AK10" s="318"/>
      <c r="AL10" s="318"/>
      <c r="AM10" s="318"/>
      <c r="AN10" s="318"/>
      <c r="AO10" s="318"/>
      <c r="AP10" s="318"/>
      <c r="AQ10" s="318"/>
      <c r="AR10" s="318"/>
      <c r="AS10" s="318"/>
    </row>
    <row r="11" spans="1:45" ht="48" customHeight="1" x14ac:dyDescent="0.3">
      <c r="A11" s="377"/>
      <c r="B11" s="371"/>
      <c r="C11" s="375"/>
      <c r="D11" s="374"/>
      <c r="E11" s="372"/>
      <c r="F11" s="374"/>
      <c r="G11" s="372"/>
      <c r="H11" s="371"/>
      <c r="I11" s="371"/>
      <c r="J11" s="370"/>
      <c r="K11" s="370"/>
      <c r="L11" s="816"/>
      <c r="M11" s="817"/>
      <c r="N11" s="406"/>
      <c r="O11" s="316"/>
      <c r="P11" s="316"/>
      <c r="Q11" s="316"/>
      <c r="R11" s="316"/>
      <c r="S11" s="316"/>
      <c r="AB11" s="317"/>
      <c r="AC11" s="318"/>
      <c r="AD11" s="318"/>
      <c r="AE11" s="318"/>
      <c r="AF11" s="318"/>
      <c r="AG11" s="318"/>
      <c r="AH11" s="318"/>
      <c r="AI11" s="318"/>
      <c r="AJ11" s="318"/>
      <c r="AK11" s="318"/>
      <c r="AL11" s="318"/>
      <c r="AM11" s="318"/>
      <c r="AN11" s="318"/>
      <c r="AO11" s="318"/>
      <c r="AP11" s="318"/>
      <c r="AQ11" s="318"/>
      <c r="AR11" s="318"/>
      <c r="AS11" s="318"/>
    </row>
    <row r="12" spans="1:45" ht="48" customHeight="1" x14ac:dyDescent="0.3">
      <c r="A12" s="377"/>
      <c r="B12" s="371"/>
      <c r="C12" s="375"/>
      <c r="D12" s="374"/>
      <c r="E12" s="372"/>
      <c r="F12" s="373"/>
      <c r="G12" s="372"/>
      <c r="H12" s="371"/>
      <c r="I12" s="371"/>
      <c r="J12" s="370"/>
      <c r="K12" s="370"/>
      <c r="L12" s="816"/>
      <c r="M12" s="817"/>
      <c r="N12" s="406"/>
      <c r="AB12" s="317"/>
      <c r="AC12" s="318"/>
      <c r="AD12" s="318"/>
      <c r="AE12" s="318"/>
      <c r="AF12" s="318"/>
      <c r="AG12" s="318"/>
      <c r="AH12" s="318"/>
      <c r="AI12" s="318"/>
      <c r="AJ12" s="318"/>
      <c r="AK12" s="318"/>
      <c r="AL12" s="318"/>
      <c r="AM12" s="318"/>
      <c r="AN12" s="318"/>
      <c r="AO12" s="318"/>
      <c r="AP12" s="318"/>
      <c r="AQ12" s="318"/>
      <c r="AR12" s="318"/>
      <c r="AS12" s="318"/>
    </row>
    <row r="13" spans="1:45" ht="48" customHeight="1" x14ac:dyDescent="0.3">
      <c r="A13" s="377"/>
      <c r="B13" s="371"/>
      <c r="C13" s="375"/>
      <c r="D13" s="374"/>
      <c r="E13" s="372"/>
      <c r="F13" s="373"/>
      <c r="G13" s="372"/>
      <c r="H13" s="371"/>
      <c r="I13" s="371"/>
      <c r="J13" s="370"/>
      <c r="K13" s="370"/>
      <c r="L13" s="816"/>
      <c r="M13" s="817"/>
      <c r="N13" s="406"/>
      <c r="AB13" s="317"/>
      <c r="AC13" s="318"/>
      <c r="AD13" s="318"/>
      <c r="AE13" s="318"/>
      <c r="AF13" s="318"/>
      <c r="AG13" s="318"/>
      <c r="AH13" s="318"/>
      <c r="AI13" s="318"/>
      <c r="AJ13" s="318"/>
      <c r="AK13" s="318"/>
      <c r="AL13" s="318"/>
      <c r="AM13" s="318"/>
      <c r="AN13" s="318"/>
      <c r="AO13" s="318"/>
      <c r="AP13" s="318"/>
      <c r="AQ13" s="318"/>
      <c r="AR13" s="318"/>
      <c r="AS13" s="318"/>
    </row>
    <row r="14" spans="1:45" ht="48" customHeight="1" x14ac:dyDescent="0.3">
      <c r="A14" s="376"/>
      <c r="B14" s="371"/>
      <c r="C14" s="375"/>
      <c r="D14" s="374"/>
      <c r="E14" s="372"/>
      <c r="F14" s="373"/>
      <c r="G14" s="372"/>
      <c r="H14" s="371"/>
      <c r="I14" s="371"/>
      <c r="J14" s="370"/>
      <c r="K14" s="370"/>
      <c r="L14" s="816"/>
      <c r="M14" s="817"/>
      <c r="N14" s="406"/>
      <c r="AB14" s="317"/>
      <c r="AC14" s="318"/>
      <c r="AD14" s="318"/>
      <c r="AE14" s="318"/>
      <c r="AF14" s="318"/>
      <c r="AG14" s="318"/>
      <c r="AH14" s="318"/>
      <c r="AI14" s="318"/>
      <c r="AJ14" s="318"/>
      <c r="AK14" s="318"/>
      <c r="AL14" s="318"/>
      <c r="AM14" s="318"/>
      <c r="AN14" s="318"/>
      <c r="AO14" s="318"/>
      <c r="AP14" s="318"/>
      <c r="AQ14" s="318"/>
      <c r="AR14" s="318"/>
      <c r="AS14" s="318"/>
    </row>
    <row r="15" spans="1:45" ht="48" customHeight="1" thickBot="1" x14ac:dyDescent="0.35">
      <c r="A15" s="376"/>
      <c r="B15" s="418"/>
      <c r="C15" s="375"/>
      <c r="D15" s="417"/>
      <c r="E15" s="416"/>
      <c r="F15" s="417"/>
      <c r="G15" s="416"/>
      <c r="H15" s="371"/>
      <c r="I15" s="371"/>
      <c r="J15" s="370"/>
      <c r="K15" s="370"/>
      <c r="L15" s="816"/>
      <c r="M15" s="817"/>
      <c r="N15" s="406"/>
      <c r="AB15" s="317"/>
      <c r="AC15" s="318"/>
      <c r="AD15" s="318"/>
      <c r="AE15" s="318"/>
      <c r="AF15" s="318"/>
      <c r="AG15" s="318"/>
      <c r="AH15" s="318"/>
      <c r="AI15" s="318"/>
      <c r="AJ15" s="318"/>
      <c r="AK15" s="318"/>
      <c r="AL15" s="318"/>
      <c r="AM15" s="318"/>
      <c r="AN15" s="318"/>
      <c r="AO15" s="318"/>
      <c r="AP15" s="318"/>
      <c r="AQ15" s="318"/>
      <c r="AR15" s="318"/>
      <c r="AS15" s="318"/>
    </row>
    <row r="16" spans="1:45" s="407" customFormat="1" ht="6" customHeight="1" x14ac:dyDescent="0.3">
      <c r="A16" s="415"/>
      <c r="B16" s="414"/>
      <c r="C16" s="414"/>
      <c r="D16" s="414"/>
      <c r="E16" s="414"/>
      <c r="F16" s="414"/>
      <c r="G16" s="414"/>
      <c r="H16" s="413"/>
      <c r="I16" s="413"/>
      <c r="J16" s="412"/>
      <c r="K16" s="412"/>
      <c r="L16" s="412"/>
      <c r="M16" s="411"/>
      <c r="N16" s="410"/>
      <c r="O16" s="317"/>
      <c r="P16" s="317"/>
      <c r="Q16" s="317"/>
      <c r="R16" s="317"/>
      <c r="S16" s="317"/>
      <c r="T16" s="317"/>
      <c r="U16" s="317"/>
      <c r="V16" s="317"/>
      <c r="W16" s="317"/>
      <c r="X16" s="317"/>
      <c r="Y16" s="317"/>
      <c r="Z16" s="317"/>
      <c r="AA16" s="409"/>
      <c r="AB16" s="409"/>
      <c r="AC16" s="408"/>
      <c r="AD16" s="408"/>
      <c r="AE16" s="408"/>
      <c r="AF16" s="408"/>
      <c r="AG16" s="408"/>
      <c r="AH16" s="408"/>
      <c r="AI16" s="408"/>
      <c r="AJ16" s="408"/>
      <c r="AK16" s="408"/>
      <c r="AL16" s="408"/>
      <c r="AM16" s="408"/>
      <c r="AN16" s="408"/>
      <c r="AO16" s="408"/>
      <c r="AP16" s="408"/>
      <c r="AQ16" s="408"/>
      <c r="AR16" s="408"/>
      <c r="AS16" s="408"/>
    </row>
    <row r="17" spans="1:45" ht="30.75" customHeight="1" thickBot="1" x14ac:dyDescent="0.35">
      <c r="A17" s="358" t="s">
        <v>798</v>
      </c>
      <c r="B17" s="821"/>
      <c r="C17" s="821"/>
      <c r="D17" s="821"/>
      <c r="E17" s="821"/>
      <c r="F17" s="821"/>
      <c r="G17" s="821"/>
      <c r="H17" s="821"/>
      <c r="I17" s="821"/>
      <c r="J17" s="821"/>
      <c r="K17" s="821"/>
      <c r="L17" s="821"/>
      <c r="M17" s="822"/>
      <c r="N17" s="406"/>
      <c r="AB17" s="317"/>
      <c r="AC17" s="318"/>
      <c r="AD17" s="318"/>
      <c r="AE17" s="318"/>
      <c r="AF17" s="318"/>
      <c r="AG17" s="318"/>
      <c r="AH17" s="318"/>
      <c r="AI17" s="318"/>
      <c r="AJ17" s="318"/>
      <c r="AK17" s="318"/>
      <c r="AL17" s="318"/>
      <c r="AM17" s="318"/>
      <c r="AN17" s="318"/>
      <c r="AO17" s="318"/>
      <c r="AP17" s="318"/>
      <c r="AQ17" s="318"/>
      <c r="AR17" s="318"/>
      <c r="AS17" s="318"/>
    </row>
    <row r="18" spans="1:45" s="395" customFormat="1" ht="14.1" customHeight="1" x14ac:dyDescent="0.3">
      <c r="A18" s="405" t="s">
        <v>829</v>
      </c>
      <c r="B18" s="404"/>
      <c r="C18" s="403"/>
      <c r="D18" s="402"/>
      <c r="E18" s="402"/>
      <c r="F18" s="402"/>
      <c r="G18" s="402"/>
      <c r="H18" s="402"/>
      <c r="I18" s="402"/>
      <c r="J18" s="402"/>
      <c r="K18" s="402"/>
      <c r="L18" s="402"/>
      <c r="M18" s="401"/>
      <c r="N18" s="345"/>
      <c r="O18" s="317"/>
      <c r="P18" s="317"/>
      <c r="Q18" s="317"/>
      <c r="R18" s="317"/>
      <c r="S18" s="317"/>
      <c r="T18" s="317"/>
      <c r="U18" s="317"/>
      <c r="V18" s="317"/>
      <c r="W18" s="317"/>
      <c r="X18" s="317"/>
      <c r="Y18" s="317"/>
      <c r="Z18" s="317"/>
    </row>
    <row r="19" spans="1:45" s="395" customFormat="1" ht="14.1" customHeight="1" x14ac:dyDescent="0.3">
      <c r="A19" s="874"/>
      <c r="B19" s="875"/>
      <c r="C19" s="875"/>
      <c r="D19" s="400"/>
      <c r="E19" s="878"/>
      <c r="F19" s="875"/>
      <c r="G19" s="875"/>
      <c r="H19" s="875"/>
      <c r="I19" s="400"/>
      <c r="J19" s="878"/>
      <c r="K19" s="400"/>
      <c r="L19" s="879"/>
      <c r="M19" s="880"/>
      <c r="N19" s="399"/>
      <c r="O19" s="317"/>
      <c r="P19" s="317"/>
      <c r="Q19" s="317"/>
      <c r="R19" s="317"/>
      <c r="S19" s="317"/>
      <c r="T19" s="317"/>
      <c r="U19" s="317"/>
      <c r="V19" s="317"/>
      <c r="W19" s="317"/>
      <c r="X19" s="317"/>
      <c r="Y19" s="317"/>
      <c r="Z19" s="317"/>
    </row>
    <row r="20" spans="1:45" s="395" customFormat="1" ht="14.1" customHeight="1" thickBot="1" x14ac:dyDescent="0.35">
      <c r="A20" s="876"/>
      <c r="B20" s="877"/>
      <c r="C20" s="877"/>
      <c r="D20" s="400"/>
      <c r="E20" s="877"/>
      <c r="F20" s="877"/>
      <c r="G20" s="877"/>
      <c r="H20" s="877"/>
      <c r="J20" s="877"/>
      <c r="L20" s="877"/>
      <c r="M20" s="881"/>
      <c r="N20" s="399"/>
      <c r="O20" s="317"/>
      <c r="P20" s="317"/>
      <c r="Q20" s="317"/>
      <c r="R20" s="317"/>
      <c r="S20" s="317"/>
      <c r="T20" s="317"/>
      <c r="U20" s="317"/>
      <c r="V20" s="317"/>
      <c r="W20" s="317"/>
      <c r="X20" s="317"/>
      <c r="Y20" s="317"/>
      <c r="Z20" s="317"/>
    </row>
    <row r="21" spans="1:45" s="395" customFormat="1" ht="14.1" customHeight="1" thickBot="1" x14ac:dyDescent="0.35">
      <c r="A21" s="860" t="s">
        <v>828</v>
      </c>
      <c r="B21" s="861"/>
      <c r="C21" s="861"/>
      <c r="D21" s="396"/>
      <c r="E21" s="861" t="s">
        <v>827</v>
      </c>
      <c r="F21" s="861"/>
      <c r="G21" s="861"/>
      <c r="H21" s="862"/>
      <c r="I21" s="397"/>
      <c r="J21" s="398" t="s">
        <v>826</v>
      </c>
      <c r="K21" s="397"/>
      <c r="L21" s="863" t="s">
        <v>825</v>
      </c>
      <c r="M21" s="864"/>
      <c r="O21" s="317"/>
      <c r="P21" s="317"/>
      <c r="Q21" s="317"/>
      <c r="R21" s="317"/>
      <c r="S21" s="317"/>
      <c r="T21" s="317"/>
      <c r="U21" s="317"/>
      <c r="V21" s="317"/>
      <c r="W21" s="317"/>
      <c r="X21" s="317"/>
      <c r="Y21" s="317"/>
      <c r="Z21" s="317"/>
    </row>
    <row r="22" spans="1:45" ht="45.75" customHeight="1" thickBot="1" x14ac:dyDescent="0.35">
      <c r="A22" s="865" t="s">
        <v>824</v>
      </c>
      <c r="B22" s="865"/>
      <c r="C22" s="865"/>
      <c r="D22" s="865"/>
      <c r="E22" s="865"/>
      <c r="F22" s="865"/>
      <c r="G22" s="865"/>
      <c r="H22" s="865"/>
      <c r="I22" s="394" t="s">
        <v>823</v>
      </c>
      <c r="J22" s="394" t="e">
        <f>IF(ISBLANK(#REF!)," ",#REF!)</f>
        <v>#REF!</v>
      </c>
      <c r="K22" s="393"/>
      <c r="L22" s="393"/>
      <c r="M22" s="393"/>
      <c r="AB22" s="318"/>
      <c r="AC22" s="318"/>
      <c r="AD22" s="318"/>
      <c r="AE22" s="318"/>
      <c r="AF22" s="318"/>
      <c r="AG22" s="318"/>
      <c r="AH22" s="318"/>
      <c r="AI22" s="318"/>
      <c r="AJ22" s="318"/>
      <c r="AK22" s="318"/>
      <c r="AL22" s="318"/>
      <c r="AM22" s="318"/>
      <c r="AN22" s="318"/>
      <c r="AO22" s="318"/>
      <c r="AP22" s="318"/>
      <c r="AQ22" s="318"/>
      <c r="AR22" s="318"/>
      <c r="AS22" s="318"/>
    </row>
    <row r="23" spans="1:45" ht="24" customHeight="1" x14ac:dyDescent="0.3">
      <c r="A23" s="866" t="s">
        <v>822</v>
      </c>
      <c r="B23" s="867"/>
      <c r="C23" s="868" t="s">
        <v>1168</v>
      </c>
      <c r="D23" s="869"/>
      <c r="E23" s="869"/>
      <c r="F23" s="869"/>
      <c r="G23" s="870"/>
      <c r="H23" s="867" t="s">
        <v>821</v>
      </c>
      <c r="I23" s="867"/>
      <c r="J23" s="871" t="s">
        <v>1168</v>
      </c>
      <c r="K23" s="872"/>
      <c r="L23" s="872"/>
      <c r="M23" s="873"/>
      <c r="AB23" s="318"/>
      <c r="AC23" s="318"/>
      <c r="AD23" s="318"/>
      <c r="AE23" s="318"/>
      <c r="AF23" s="318"/>
      <c r="AG23" s="318"/>
      <c r="AH23" s="318"/>
      <c r="AI23" s="318"/>
      <c r="AJ23" s="318"/>
      <c r="AK23" s="318"/>
      <c r="AL23" s="318"/>
      <c r="AM23" s="318"/>
      <c r="AN23" s="318"/>
      <c r="AO23" s="318"/>
      <c r="AP23" s="318"/>
      <c r="AQ23" s="318"/>
      <c r="AR23" s="318"/>
      <c r="AS23" s="318"/>
    </row>
    <row r="24" spans="1:45" ht="24" customHeight="1" x14ac:dyDescent="0.3">
      <c r="A24" s="391" t="s">
        <v>820</v>
      </c>
      <c r="B24" s="390"/>
      <c r="C24" s="390"/>
      <c r="D24" s="390"/>
      <c r="E24" s="390"/>
      <c r="F24" s="390"/>
      <c r="G24" s="390"/>
      <c r="H24" s="390"/>
      <c r="I24" s="390"/>
      <c r="J24" s="390"/>
      <c r="K24" s="390"/>
      <c r="L24" s="390"/>
      <c r="M24" s="392"/>
      <c r="AB24" s="318"/>
      <c r="AC24" s="318"/>
      <c r="AD24" s="318"/>
      <c r="AE24" s="318"/>
      <c r="AF24" s="318"/>
      <c r="AG24" s="318"/>
      <c r="AH24" s="318"/>
      <c r="AI24" s="318"/>
      <c r="AJ24" s="318"/>
      <c r="AK24" s="318"/>
      <c r="AL24" s="318"/>
      <c r="AM24" s="318"/>
      <c r="AN24" s="318"/>
      <c r="AO24" s="318"/>
      <c r="AP24" s="318"/>
      <c r="AQ24" s="318"/>
      <c r="AR24" s="318"/>
      <c r="AS24" s="318"/>
    </row>
    <row r="25" spans="1:45" ht="24" customHeight="1" x14ac:dyDescent="0.3">
      <c r="A25" s="391" t="s">
        <v>819</v>
      </c>
      <c r="B25" s="390"/>
      <c r="C25" s="390"/>
      <c r="D25" s="390"/>
      <c r="E25" s="390"/>
      <c r="F25" s="390"/>
      <c r="G25" s="390"/>
      <c r="H25" s="390"/>
      <c r="I25" s="390"/>
      <c r="J25" s="389" t="s">
        <v>818</v>
      </c>
      <c r="K25" s="842"/>
      <c r="L25" s="843"/>
      <c r="M25" s="844"/>
      <c r="AB25" s="318"/>
      <c r="AC25" s="318"/>
      <c r="AD25" s="318"/>
      <c r="AE25" s="318"/>
      <c r="AF25" s="318"/>
      <c r="AG25" s="318"/>
      <c r="AH25" s="318"/>
      <c r="AI25" s="318"/>
      <c r="AJ25" s="318"/>
      <c r="AK25" s="318"/>
      <c r="AL25" s="318"/>
      <c r="AM25" s="318"/>
      <c r="AN25" s="318"/>
      <c r="AO25" s="318"/>
      <c r="AP25" s="318"/>
      <c r="AQ25" s="318"/>
      <c r="AR25" s="318"/>
      <c r="AS25" s="318"/>
    </row>
    <row r="26" spans="1:45" ht="24" customHeight="1" x14ac:dyDescent="0.3">
      <c r="A26" s="388" t="s">
        <v>817</v>
      </c>
      <c r="B26" s="842"/>
      <c r="C26" s="845"/>
      <c r="D26" s="846"/>
      <c r="E26" s="847" t="s">
        <v>816</v>
      </c>
      <c r="F26" s="848"/>
      <c r="G26" s="849"/>
      <c r="H26" s="387"/>
      <c r="I26" s="386" t="s">
        <v>815</v>
      </c>
      <c r="J26" s="385"/>
      <c r="K26" s="384" t="s">
        <v>814</v>
      </c>
      <c r="L26" s="842"/>
      <c r="M26" s="850"/>
      <c r="AB26" s="318"/>
      <c r="AC26" s="318"/>
      <c r="AD26" s="318"/>
      <c r="AE26" s="318"/>
      <c r="AF26" s="318"/>
      <c r="AG26" s="318"/>
      <c r="AH26" s="318"/>
      <c r="AI26" s="318"/>
      <c r="AJ26" s="318"/>
      <c r="AK26" s="318"/>
      <c r="AL26" s="318"/>
      <c r="AM26" s="318"/>
      <c r="AN26" s="318"/>
      <c r="AO26" s="318"/>
      <c r="AP26" s="318"/>
      <c r="AQ26" s="318"/>
      <c r="AR26" s="318"/>
      <c r="AS26" s="318"/>
    </row>
    <row r="27" spans="1:45" ht="24" customHeight="1" thickBot="1" x14ac:dyDescent="0.35">
      <c r="A27" s="851" t="s">
        <v>813</v>
      </c>
      <c r="B27" s="852"/>
      <c r="C27" s="853"/>
      <c r="D27" s="854"/>
      <c r="E27" s="855"/>
      <c r="F27" s="855"/>
      <c r="G27" s="855"/>
      <c r="H27" s="855"/>
      <c r="I27" s="856"/>
      <c r="J27" s="383" t="s">
        <v>812</v>
      </c>
      <c r="K27" s="857"/>
      <c r="L27" s="858"/>
      <c r="M27" s="859"/>
      <c r="AB27" s="318"/>
      <c r="AC27" s="318"/>
      <c r="AD27" s="318"/>
      <c r="AE27" s="318"/>
      <c r="AF27" s="318"/>
      <c r="AG27" s="318"/>
      <c r="AH27" s="318"/>
      <c r="AI27" s="318"/>
      <c r="AJ27" s="318"/>
      <c r="AK27" s="318"/>
      <c r="AL27" s="318"/>
      <c r="AM27" s="318"/>
      <c r="AN27" s="318"/>
      <c r="AO27" s="318"/>
      <c r="AP27" s="318"/>
      <c r="AQ27" s="318"/>
      <c r="AR27" s="318"/>
      <c r="AS27" s="318"/>
    </row>
    <row r="28" spans="1:45" ht="24" customHeight="1" thickBot="1" x14ac:dyDescent="0.35">
      <c r="A28" s="836" t="s">
        <v>811</v>
      </c>
      <c r="B28" s="837"/>
      <c r="C28" s="838"/>
      <c r="D28" s="839"/>
      <c r="E28" s="839"/>
      <c r="F28" s="839"/>
      <c r="G28" s="839"/>
      <c r="H28" s="840"/>
      <c r="I28" s="837" t="s">
        <v>810</v>
      </c>
      <c r="J28" s="837"/>
      <c r="K28" s="838"/>
      <c r="L28" s="839"/>
      <c r="M28" s="841"/>
      <c r="AB28" s="318"/>
      <c r="AC28" s="318"/>
      <c r="AD28" s="318"/>
      <c r="AE28" s="318"/>
      <c r="AF28" s="318"/>
      <c r="AG28" s="318"/>
      <c r="AH28" s="318"/>
      <c r="AI28" s="318"/>
      <c r="AJ28" s="318"/>
      <c r="AK28" s="318"/>
      <c r="AL28" s="318"/>
      <c r="AM28" s="318"/>
      <c r="AN28" s="318"/>
      <c r="AO28" s="318"/>
      <c r="AP28" s="318"/>
      <c r="AQ28" s="318"/>
      <c r="AR28" s="318"/>
      <c r="AS28" s="318"/>
    </row>
    <row r="29" spans="1:45" ht="14.45" customHeight="1" x14ac:dyDescent="0.3">
      <c r="A29" s="829" t="s">
        <v>809</v>
      </c>
      <c r="B29" s="825" t="s">
        <v>808</v>
      </c>
      <c r="C29" s="830" t="s">
        <v>807</v>
      </c>
      <c r="D29" s="832" t="s">
        <v>806</v>
      </c>
      <c r="E29" s="833"/>
      <c r="F29" s="832" t="s">
        <v>805</v>
      </c>
      <c r="G29" s="833"/>
      <c r="H29" s="825" t="s">
        <v>804</v>
      </c>
      <c r="I29" s="825" t="s">
        <v>803</v>
      </c>
      <c r="J29" s="826" t="s">
        <v>802</v>
      </c>
      <c r="K29" s="826"/>
      <c r="L29" s="826"/>
      <c r="M29" s="827"/>
      <c r="AB29" s="318"/>
      <c r="AC29" s="318"/>
      <c r="AD29" s="318"/>
      <c r="AE29" s="318"/>
      <c r="AF29" s="318"/>
      <c r="AG29" s="318"/>
      <c r="AH29" s="318"/>
      <c r="AI29" s="318"/>
      <c r="AJ29" s="318"/>
      <c r="AK29" s="318"/>
      <c r="AL29" s="318"/>
      <c r="AM29" s="318"/>
      <c r="AN29" s="318"/>
      <c r="AO29" s="318"/>
      <c r="AP29" s="318"/>
      <c r="AQ29" s="318"/>
      <c r="AR29" s="318"/>
      <c r="AS29" s="318"/>
    </row>
    <row r="30" spans="1:45" x14ac:dyDescent="0.3">
      <c r="A30" s="829"/>
      <c r="B30" s="825"/>
      <c r="C30" s="831"/>
      <c r="D30" s="834"/>
      <c r="E30" s="835"/>
      <c r="F30" s="834"/>
      <c r="G30" s="835"/>
      <c r="H30" s="825"/>
      <c r="I30" s="825"/>
      <c r="J30" s="381" t="s">
        <v>801</v>
      </c>
      <c r="K30" s="381" t="s">
        <v>800</v>
      </c>
      <c r="L30" s="825" t="s">
        <v>799</v>
      </c>
      <c r="M30" s="828"/>
      <c r="AB30" s="318"/>
      <c r="AC30" s="318"/>
      <c r="AD30" s="318"/>
      <c r="AE30" s="318"/>
      <c r="AF30" s="318"/>
      <c r="AG30" s="318"/>
      <c r="AH30" s="318"/>
      <c r="AI30" s="318"/>
      <c r="AJ30" s="318"/>
      <c r="AK30" s="318"/>
      <c r="AL30" s="318"/>
      <c r="AM30" s="318"/>
      <c r="AN30" s="318"/>
      <c r="AO30" s="318"/>
      <c r="AP30" s="318"/>
      <c r="AQ30" s="318"/>
      <c r="AR30" s="318"/>
      <c r="AS30" s="318"/>
    </row>
    <row r="31" spans="1:45" ht="24.75" customHeight="1" x14ac:dyDescent="0.3">
      <c r="A31" s="382"/>
      <c r="B31" s="371"/>
      <c r="C31" s="375"/>
      <c r="D31" s="379"/>
      <c r="E31" s="378"/>
      <c r="F31" s="379"/>
      <c r="G31" s="378"/>
      <c r="H31" s="371"/>
      <c r="I31" s="371"/>
      <c r="J31" s="370"/>
      <c r="K31" s="370"/>
      <c r="L31" s="816"/>
      <c r="M31" s="817"/>
      <c r="AB31" s="318"/>
      <c r="AC31" s="318"/>
      <c r="AD31" s="318"/>
      <c r="AE31" s="318"/>
      <c r="AF31" s="318"/>
      <c r="AG31" s="318"/>
      <c r="AH31" s="318"/>
      <c r="AI31" s="318"/>
      <c r="AJ31" s="318"/>
      <c r="AK31" s="318"/>
      <c r="AL31" s="318"/>
      <c r="AM31" s="318"/>
      <c r="AN31" s="318"/>
      <c r="AO31" s="318"/>
      <c r="AP31" s="318"/>
      <c r="AQ31" s="318"/>
      <c r="AR31" s="318"/>
      <c r="AS31" s="318"/>
    </row>
    <row r="32" spans="1:45" ht="24.75" customHeight="1" x14ac:dyDescent="0.3">
      <c r="A32" s="377"/>
      <c r="B32" s="371"/>
      <c r="C32" s="375"/>
      <c r="D32" s="374"/>
      <c r="E32" s="372"/>
      <c r="F32" s="374"/>
      <c r="G32" s="372"/>
      <c r="H32" s="371"/>
      <c r="I32" s="371"/>
      <c r="J32" s="370"/>
      <c r="K32" s="370"/>
      <c r="L32" s="816"/>
      <c r="M32" s="817"/>
      <c r="AB32" s="318"/>
      <c r="AC32" s="318"/>
      <c r="AD32" s="318"/>
      <c r="AE32" s="318"/>
      <c r="AF32" s="318"/>
      <c r="AG32" s="318"/>
      <c r="AH32" s="318"/>
      <c r="AI32" s="318"/>
      <c r="AJ32" s="318"/>
      <c r="AK32" s="318"/>
      <c r="AL32" s="318"/>
      <c r="AM32" s="318"/>
      <c r="AN32" s="318"/>
      <c r="AO32" s="318"/>
      <c r="AP32" s="318"/>
      <c r="AQ32" s="318"/>
      <c r="AR32" s="318"/>
      <c r="AS32" s="318"/>
    </row>
    <row r="33" spans="1:45" ht="24.75" customHeight="1" x14ac:dyDescent="0.3">
      <c r="A33" s="377"/>
      <c r="B33" s="371"/>
      <c r="C33" s="375"/>
      <c r="D33" s="374"/>
      <c r="E33" s="372"/>
      <c r="F33" s="373"/>
      <c r="G33" s="372"/>
      <c r="H33" s="371"/>
      <c r="I33" s="371"/>
      <c r="J33" s="370"/>
      <c r="K33" s="370"/>
      <c r="L33" s="816"/>
      <c r="M33" s="817"/>
      <c r="AB33" s="318"/>
      <c r="AC33" s="318"/>
      <c r="AD33" s="318"/>
      <c r="AE33" s="318"/>
      <c r="AF33" s="318"/>
      <c r="AG33" s="318"/>
      <c r="AH33" s="318"/>
      <c r="AI33" s="318"/>
      <c r="AJ33" s="318"/>
      <c r="AK33" s="318"/>
      <c r="AL33" s="318"/>
      <c r="AM33" s="318"/>
      <c r="AN33" s="318"/>
      <c r="AO33" s="318"/>
      <c r="AP33" s="318"/>
      <c r="AQ33" s="318"/>
      <c r="AR33" s="318"/>
      <c r="AS33" s="318"/>
    </row>
    <row r="34" spans="1:45" ht="24.75" customHeight="1" x14ac:dyDescent="0.3">
      <c r="A34" s="377"/>
      <c r="B34" s="371"/>
      <c r="C34" s="375"/>
      <c r="D34" s="374"/>
      <c r="E34" s="372"/>
      <c r="F34" s="373"/>
      <c r="G34" s="372"/>
      <c r="H34" s="371"/>
      <c r="I34" s="371"/>
      <c r="J34" s="370"/>
      <c r="K34" s="370"/>
      <c r="L34" s="816"/>
      <c r="M34" s="817"/>
      <c r="AB34" s="318"/>
      <c r="AC34" s="318"/>
      <c r="AD34" s="318"/>
      <c r="AE34" s="318"/>
      <c r="AF34" s="318"/>
      <c r="AG34" s="318"/>
      <c r="AH34" s="318"/>
      <c r="AI34" s="318"/>
      <c r="AJ34" s="318"/>
      <c r="AK34" s="318"/>
      <c r="AL34" s="318"/>
      <c r="AM34" s="318"/>
      <c r="AN34" s="318"/>
      <c r="AO34" s="318"/>
      <c r="AP34" s="318"/>
      <c r="AQ34" s="318"/>
      <c r="AR34" s="318"/>
      <c r="AS34" s="318"/>
    </row>
    <row r="35" spans="1:45" ht="24.75" customHeight="1" x14ac:dyDescent="0.3">
      <c r="A35" s="376"/>
      <c r="B35" s="371"/>
      <c r="C35" s="375"/>
      <c r="D35" s="374"/>
      <c r="E35" s="372"/>
      <c r="F35" s="373"/>
      <c r="G35" s="372"/>
      <c r="H35" s="371"/>
      <c r="I35" s="371"/>
      <c r="J35" s="370"/>
      <c r="K35" s="370"/>
      <c r="L35" s="816"/>
      <c r="M35" s="817"/>
      <c r="AB35" s="318"/>
      <c r="AC35" s="318"/>
      <c r="AD35" s="318"/>
      <c r="AE35" s="318"/>
      <c r="AF35" s="318"/>
      <c r="AG35" s="318"/>
      <c r="AH35" s="318"/>
      <c r="AI35" s="318"/>
      <c r="AJ35" s="318"/>
      <c r="AK35" s="318"/>
      <c r="AL35" s="318"/>
      <c r="AM35" s="318"/>
      <c r="AN35" s="318"/>
      <c r="AO35" s="318"/>
      <c r="AP35" s="318"/>
      <c r="AQ35" s="318"/>
      <c r="AR35" s="318"/>
      <c r="AS35" s="318"/>
    </row>
    <row r="36" spans="1:45" ht="24.75" customHeight="1" x14ac:dyDescent="0.3">
      <c r="A36" s="369"/>
      <c r="B36" s="365"/>
      <c r="C36" s="368"/>
      <c r="D36" s="367"/>
      <c r="E36" s="366"/>
      <c r="F36" s="367"/>
      <c r="G36" s="366"/>
      <c r="H36" s="365"/>
      <c r="I36" s="365"/>
      <c r="J36" s="364"/>
      <c r="K36" s="364"/>
      <c r="L36" s="818"/>
      <c r="M36" s="819"/>
      <c r="AB36" s="318"/>
      <c r="AC36" s="318"/>
      <c r="AD36" s="318"/>
      <c r="AE36" s="318"/>
      <c r="AF36" s="318"/>
      <c r="AG36" s="318"/>
      <c r="AH36" s="318"/>
      <c r="AI36" s="318"/>
      <c r="AJ36" s="318"/>
      <c r="AK36" s="318"/>
      <c r="AL36" s="318"/>
      <c r="AM36" s="318"/>
      <c r="AN36" s="318"/>
      <c r="AO36" s="318"/>
      <c r="AP36" s="318"/>
      <c r="AQ36" s="318"/>
      <c r="AR36" s="318"/>
      <c r="AS36" s="318"/>
    </row>
    <row r="37" spans="1:45" ht="6" customHeight="1" x14ac:dyDescent="0.3">
      <c r="A37" s="363"/>
      <c r="B37" s="362"/>
      <c r="C37" s="362"/>
      <c r="D37" s="362"/>
      <c r="E37" s="362"/>
      <c r="F37" s="362"/>
      <c r="G37" s="362"/>
      <c r="H37" s="361"/>
      <c r="I37" s="361"/>
      <c r="J37" s="360"/>
      <c r="K37" s="360"/>
      <c r="L37" s="360"/>
      <c r="M37" s="359"/>
      <c r="AB37" s="318"/>
      <c r="AC37" s="318"/>
      <c r="AD37" s="318"/>
      <c r="AE37" s="318"/>
      <c r="AF37" s="318"/>
      <c r="AG37" s="318"/>
      <c r="AH37" s="318"/>
      <c r="AI37" s="318"/>
      <c r="AJ37" s="318"/>
      <c r="AK37" s="318"/>
      <c r="AL37" s="318"/>
      <c r="AM37" s="318"/>
      <c r="AN37" s="318"/>
      <c r="AO37" s="318"/>
      <c r="AP37" s="318"/>
      <c r="AQ37" s="318"/>
      <c r="AR37" s="318"/>
      <c r="AS37" s="318"/>
    </row>
    <row r="38" spans="1:45" ht="24" customHeight="1" thickBot="1" x14ac:dyDescent="0.35">
      <c r="A38" s="358" t="s">
        <v>798</v>
      </c>
      <c r="B38" s="820"/>
      <c r="C38" s="821"/>
      <c r="D38" s="821"/>
      <c r="E38" s="821"/>
      <c r="F38" s="821"/>
      <c r="G38" s="821"/>
      <c r="H38" s="821"/>
      <c r="I38" s="821"/>
      <c r="J38" s="821"/>
      <c r="K38" s="821"/>
      <c r="L38" s="821"/>
      <c r="M38" s="822"/>
      <c r="AB38" s="318"/>
      <c r="AC38" s="318"/>
      <c r="AD38" s="318"/>
      <c r="AE38" s="318"/>
      <c r="AF38" s="318"/>
      <c r="AG38" s="318"/>
      <c r="AH38" s="318"/>
      <c r="AI38" s="318"/>
      <c r="AJ38" s="318"/>
      <c r="AK38" s="318"/>
      <c r="AL38" s="318"/>
      <c r="AM38" s="318"/>
      <c r="AN38" s="318"/>
      <c r="AO38" s="318"/>
      <c r="AP38" s="318"/>
      <c r="AQ38" s="318"/>
      <c r="AR38" s="318"/>
      <c r="AS38" s="318"/>
    </row>
    <row r="39" spans="1:45" ht="9" customHeight="1" thickBot="1" x14ac:dyDescent="0.35">
      <c r="A39" s="361"/>
      <c r="B39" s="362"/>
      <c r="C39" s="362"/>
      <c r="D39" s="362"/>
      <c r="E39" s="362"/>
      <c r="F39" s="362"/>
      <c r="G39" s="362"/>
      <c r="H39" s="361"/>
      <c r="I39" s="361"/>
      <c r="J39" s="360"/>
      <c r="K39" s="360"/>
      <c r="L39" s="360"/>
      <c r="M39" s="360"/>
      <c r="AB39" s="318"/>
      <c r="AC39" s="318"/>
      <c r="AD39" s="318"/>
      <c r="AE39" s="318"/>
      <c r="AF39" s="318"/>
      <c r="AG39" s="318"/>
      <c r="AH39" s="318"/>
      <c r="AI39" s="318"/>
      <c r="AJ39" s="318"/>
      <c r="AK39" s="318"/>
      <c r="AL39" s="318"/>
      <c r="AM39" s="318"/>
      <c r="AN39" s="318"/>
      <c r="AO39" s="318"/>
      <c r="AP39" s="318"/>
      <c r="AQ39" s="318"/>
      <c r="AR39" s="318"/>
      <c r="AS39" s="318"/>
    </row>
    <row r="40" spans="1:45" ht="24" customHeight="1" thickBot="1" x14ac:dyDescent="0.35">
      <c r="A40" s="836" t="s">
        <v>811</v>
      </c>
      <c r="B40" s="837"/>
      <c r="C40" s="838"/>
      <c r="D40" s="839"/>
      <c r="E40" s="839"/>
      <c r="F40" s="839"/>
      <c r="G40" s="839"/>
      <c r="H40" s="840"/>
      <c r="I40" s="837" t="s">
        <v>810</v>
      </c>
      <c r="J40" s="837"/>
      <c r="K40" s="838"/>
      <c r="L40" s="839"/>
      <c r="M40" s="841"/>
      <c r="AB40" s="318"/>
      <c r="AC40" s="318"/>
      <c r="AD40" s="318"/>
      <c r="AE40" s="318"/>
      <c r="AF40" s="318"/>
      <c r="AG40" s="318"/>
      <c r="AH40" s="318"/>
      <c r="AI40" s="318"/>
      <c r="AJ40" s="318"/>
      <c r="AK40" s="318"/>
      <c r="AL40" s="318"/>
      <c r="AM40" s="318"/>
      <c r="AN40" s="318"/>
      <c r="AO40" s="318"/>
      <c r="AP40" s="318"/>
      <c r="AQ40" s="318"/>
      <c r="AR40" s="318"/>
      <c r="AS40" s="318"/>
    </row>
    <row r="41" spans="1:45" ht="14.45" customHeight="1" x14ac:dyDescent="0.3">
      <c r="A41" s="829" t="s">
        <v>809</v>
      </c>
      <c r="B41" s="825" t="s">
        <v>808</v>
      </c>
      <c r="C41" s="830" t="s">
        <v>807</v>
      </c>
      <c r="D41" s="832" t="s">
        <v>806</v>
      </c>
      <c r="E41" s="833"/>
      <c r="F41" s="832" t="s">
        <v>805</v>
      </c>
      <c r="G41" s="833"/>
      <c r="H41" s="825" t="s">
        <v>804</v>
      </c>
      <c r="I41" s="825" t="s">
        <v>803</v>
      </c>
      <c r="J41" s="826" t="s">
        <v>802</v>
      </c>
      <c r="K41" s="826"/>
      <c r="L41" s="826"/>
      <c r="M41" s="827"/>
      <c r="AB41" s="318"/>
      <c r="AC41" s="318"/>
      <c r="AD41" s="318"/>
      <c r="AE41" s="318"/>
      <c r="AF41" s="318"/>
      <c r="AG41" s="318"/>
      <c r="AH41" s="318"/>
      <c r="AI41" s="318"/>
      <c r="AJ41" s="318"/>
      <c r="AK41" s="318"/>
      <c r="AL41" s="318"/>
      <c r="AM41" s="318"/>
      <c r="AN41" s="318"/>
      <c r="AO41" s="318"/>
      <c r="AP41" s="318"/>
      <c r="AQ41" s="318"/>
      <c r="AR41" s="318"/>
      <c r="AS41" s="318"/>
    </row>
    <row r="42" spans="1:45" x14ac:dyDescent="0.3">
      <c r="A42" s="829"/>
      <c r="B42" s="825"/>
      <c r="C42" s="831"/>
      <c r="D42" s="834"/>
      <c r="E42" s="835"/>
      <c r="F42" s="834"/>
      <c r="G42" s="835"/>
      <c r="H42" s="825"/>
      <c r="I42" s="825"/>
      <c r="J42" s="381" t="s">
        <v>801</v>
      </c>
      <c r="K42" s="381" t="s">
        <v>800</v>
      </c>
      <c r="L42" s="825" t="s">
        <v>799</v>
      </c>
      <c r="M42" s="828"/>
      <c r="AB42" s="318"/>
      <c r="AC42" s="318"/>
      <c r="AD42" s="318"/>
      <c r="AE42" s="318"/>
      <c r="AF42" s="318"/>
      <c r="AG42" s="318"/>
      <c r="AH42" s="318"/>
      <c r="AI42" s="318"/>
      <c r="AJ42" s="318"/>
      <c r="AK42" s="318"/>
      <c r="AL42" s="318"/>
      <c r="AM42" s="318"/>
      <c r="AN42" s="318"/>
      <c r="AO42" s="318"/>
      <c r="AP42" s="318"/>
      <c r="AQ42" s="318"/>
      <c r="AR42" s="318"/>
      <c r="AS42" s="318"/>
    </row>
    <row r="43" spans="1:45" ht="24" customHeight="1" x14ac:dyDescent="0.3">
      <c r="A43" s="380"/>
      <c r="B43" s="371"/>
      <c r="C43" s="375"/>
      <c r="D43" s="379"/>
      <c r="E43" s="378"/>
      <c r="F43" s="379"/>
      <c r="G43" s="378"/>
      <c r="H43" s="371"/>
      <c r="I43" s="371"/>
      <c r="J43" s="370"/>
      <c r="K43" s="370"/>
      <c r="L43" s="816"/>
      <c r="M43" s="817"/>
      <c r="AB43" s="318"/>
      <c r="AC43" s="318"/>
      <c r="AD43" s="318"/>
      <c r="AE43" s="318"/>
      <c r="AF43" s="318"/>
      <c r="AG43" s="318"/>
      <c r="AH43" s="318"/>
      <c r="AI43" s="318"/>
      <c r="AJ43" s="318"/>
      <c r="AK43" s="318"/>
      <c r="AL43" s="318"/>
      <c r="AM43" s="318"/>
      <c r="AN43" s="318"/>
      <c r="AO43" s="318"/>
      <c r="AP43" s="318"/>
      <c r="AQ43" s="318"/>
      <c r="AR43" s="318"/>
      <c r="AS43" s="318"/>
    </row>
    <row r="44" spans="1:45" ht="24" customHeight="1" x14ac:dyDescent="0.3">
      <c r="A44" s="377"/>
      <c r="B44" s="371"/>
      <c r="C44" s="375"/>
      <c r="D44" s="374"/>
      <c r="E44" s="372"/>
      <c r="F44" s="374"/>
      <c r="G44" s="372"/>
      <c r="H44" s="371"/>
      <c r="I44" s="371"/>
      <c r="J44" s="370"/>
      <c r="K44" s="370"/>
      <c r="L44" s="816"/>
      <c r="M44" s="817"/>
      <c r="AB44" s="318"/>
      <c r="AC44" s="318"/>
      <c r="AD44" s="318"/>
      <c r="AE44" s="318"/>
      <c r="AF44" s="318"/>
      <c r="AG44" s="318"/>
      <c r="AH44" s="318"/>
      <c r="AI44" s="318"/>
      <c r="AJ44" s="318"/>
      <c r="AK44" s="318"/>
      <c r="AL44" s="318"/>
      <c r="AM44" s="318"/>
      <c r="AN44" s="318"/>
      <c r="AO44" s="318"/>
      <c r="AP44" s="318"/>
      <c r="AQ44" s="318"/>
      <c r="AR44" s="318"/>
      <c r="AS44" s="318"/>
    </row>
    <row r="45" spans="1:45" ht="24" customHeight="1" x14ac:dyDescent="0.3">
      <c r="A45" s="377"/>
      <c r="B45" s="371"/>
      <c r="C45" s="375"/>
      <c r="D45" s="374"/>
      <c r="E45" s="372"/>
      <c r="F45" s="373"/>
      <c r="G45" s="372"/>
      <c r="H45" s="371"/>
      <c r="I45" s="371"/>
      <c r="J45" s="370"/>
      <c r="K45" s="370"/>
      <c r="L45" s="816"/>
      <c r="M45" s="817"/>
      <c r="AB45" s="318"/>
      <c r="AC45" s="318"/>
      <c r="AD45" s="318"/>
      <c r="AE45" s="318"/>
      <c r="AF45" s="318"/>
      <c r="AG45" s="318"/>
      <c r="AH45" s="318"/>
      <c r="AI45" s="318"/>
      <c r="AJ45" s="318"/>
      <c r="AK45" s="318"/>
      <c r="AL45" s="318"/>
      <c r="AM45" s="318"/>
      <c r="AN45" s="318"/>
      <c r="AO45" s="318"/>
      <c r="AP45" s="318"/>
      <c r="AQ45" s="318"/>
      <c r="AR45" s="318"/>
      <c r="AS45" s="318"/>
    </row>
    <row r="46" spans="1:45" ht="24" customHeight="1" x14ac:dyDescent="0.3">
      <c r="A46" s="377"/>
      <c r="B46" s="371"/>
      <c r="C46" s="375"/>
      <c r="D46" s="374"/>
      <c r="E46" s="372"/>
      <c r="F46" s="373"/>
      <c r="G46" s="372"/>
      <c r="H46" s="371"/>
      <c r="I46" s="371"/>
      <c r="J46" s="370"/>
      <c r="K46" s="370"/>
      <c r="L46" s="816"/>
      <c r="M46" s="817"/>
      <c r="AB46" s="318"/>
      <c r="AC46" s="318"/>
      <c r="AD46" s="318"/>
      <c r="AE46" s="318"/>
      <c r="AF46" s="318"/>
      <c r="AG46" s="318"/>
      <c r="AH46" s="318"/>
      <c r="AI46" s="318"/>
      <c r="AJ46" s="318"/>
      <c r="AK46" s="318"/>
      <c r="AL46" s="318"/>
      <c r="AM46" s="318"/>
      <c r="AN46" s="318"/>
      <c r="AO46" s="318"/>
      <c r="AP46" s="318"/>
      <c r="AQ46" s="318"/>
      <c r="AR46" s="318"/>
      <c r="AS46" s="318"/>
    </row>
    <row r="47" spans="1:45" ht="24" customHeight="1" x14ac:dyDescent="0.3">
      <c r="A47" s="376"/>
      <c r="B47" s="371"/>
      <c r="C47" s="375"/>
      <c r="D47" s="374"/>
      <c r="E47" s="372"/>
      <c r="F47" s="373"/>
      <c r="G47" s="372"/>
      <c r="H47" s="371"/>
      <c r="I47" s="371"/>
      <c r="J47" s="370"/>
      <c r="K47" s="370"/>
      <c r="L47" s="816"/>
      <c r="M47" s="817"/>
      <c r="AB47" s="318"/>
      <c r="AC47" s="318"/>
      <c r="AD47" s="318"/>
      <c r="AE47" s="318"/>
      <c r="AF47" s="318"/>
      <c r="AG47" s="318"/>
      <c r="AH47" s="318"/>
      <c r="AI47" s="318"/>
      <c r="AJ47" s="318"/>
      <c r="AK47" s="318"/>
      <c r="AL47" s="318"/>
      <c r="AM47" s="318"/>
      <c r="AN47" s="318"/>
      <c r="AO47" s="318"/>
      <c r="AP47" s="318"/>
      <c r="AQ47" s="318"/>
      <c r="AR47" s="318"/>
      <c r="AS47" s="318"/>
    </row>
    <row r="48" spans="1:45" ht="24" customHeight="1" x14ac:dyDescent="0.3">
      <c r="A48" s="369"/>
      <c r="B48" s="365"/>
      <c r="C48" s="368"/>
      <c r="D48" s="367"/>
      <c r="E48" s="366"/>
      <c r="F48" s="367"/>
      <c r="G48" s="366"/>
      <c r="H48" s="365"/>
      <c r="I48" s="365"/>
      <c r="J48" s="364"/>
      <c r="K48" s="364"/>
      <c r="L48" s="818"/>
      <c r="M48" s="819"/>
      <c r="AB48" s="318"/>
      <c r="AC48" s="318"/>
      <c r="AD48" s="318"/>
      <c r="AE48" s="318"/>
      <c r="AF48" s="318"/>
      <c r="AG48" s="318"/>
      <c r="AH48" s="318"/>
      <c r="AI48" s="318"/>
      <c r="AJ48" s="318"/>
      <c r="AK48" s="318"/>
      <c r="AL48" s="318"/>
      <c r="AM48" s="318"/>
      <c r="AN48" s="318"/>
      <c r="AO48" s="318"/>
      <c r="AP48" s="318"/>
      <c r="AQ48" s="318"/>
      <c r="AR48" s="318"/>
      <c r="AS48" s="318"/>
    </row>
    <row r="49" spans="1:45" ht="6" customHeight="1" x14ac:dyDescent="0.3">
      <c r="A49" s="363"/>
      <c r="B49" s="362"/>
      <c r="C49" s="362"/>
      <c r="D49" s="362"/>
      <c r="E49" s="362"/>
      <c r="F49" s="362"/>
      <c r="G49" s="362"/>
      <c r="H49" s="361"/>
      <c r="I49" s="361"/>
      <c r="J49" s="360"/>
      <c r="K49" s="360"/>
      <c r="L49" s="360"/>
      <c r="M49" s="359"/>
      <c r="AB49" s="318"/>
      <c r="AC49" s="318"/>
      <c r="AD49" s="318"/>
      <c r="AE49" s="318"/>
      <c r="AF49" s="318"/>
      <c r="AG49" s="318"/>
      <c r="AH49" s="318"/>
      <c r="AI49" s="318"/>
      <c r="AJ49" s="318"/>
      <c r="AK49" s="318"/>
      <c r="AL49" s="318"/>
      <c r="AM49" s="318"/>
      <c r="AN49" s="318"/>
      <c r="AO49" s="318"/>
      <c r="AP49" s="318"/>
      <c r="AQ49" s="318"/>
      <c r="AR49" s="318"/>
      <c r="AS49" s="318"/>
    </row>
    <row r="50" spans="1:45" ht="24.75" customHeight="1" thickBot="1" x14ac:dyDescent="0.35">
      <c r="A50" s="358" t="s">
        <v>798</v>
      </c>
      <c r="B50" s="820"/>
      <c r="C50" s="821"/>
      <c r="D50" s="821"/>
      <c r="E50" s="821"/>
      <c r="F50" s="821"/>
      <c r="G50" s="821"/>
      <c r="H50" s="821"/>
      <c r="I50" s="821"/>
      <c r="J50" s="821"/>
      <c r="K50" s="821"/>
      <c r="L50" s="821"/>
      <c r="M50" s="822"/>
      <c r="AB50" s="318"/>
      <c r="AC50" s="318"/>
      <c r="AD50" s="318"/>
      <c r="AE50" s="318"/>
      <c r="AF50" s="318"/>
      <c r="AG50" s="318"/>
      <c r="AH50" s="318"/>
      <c r="AI50" s="318"/>
      <c r="AJ50" s="318"/>
      <c r="AK50" s="318"/>
      <c r="AL50" s="318"/>
      <c r="AM50" s="318"/>
      <c r="AN50" s="318"/>
      <c r="AO50" s="318"/>
      <c r="AP50" s="318"/>
      <c r="AQ50" s="318"/>
      <c r="AR50" s="318"/>
      <c r="AS50" s="318"/>
    </row>
    <row r="51" spans="1:45" x14ac:dyDescent="0.3">
      <c r="A51" s="357" t="s">
        <v>797</v>
      </c>
      <c r="B51" s="356"/>
      <c r="C51" s="331" t="s">
        <v>796</v>
      </c>
      <c r="D51" s="330"/>
      <c r="E51" s="330"/>
      <c r="F51" s="330"/>
      <c r="G51" s="330"/>
      <c r="H51" s="328"/>
      <c r="I51" s="823" t="s">
        <v>795</v>
      </c>
      <c r="J51" s="824"/>
      <c r="K51" s="355"/>
      <c r="L51" s="355"/>
      <c r="M51" s="354"/>
      <c r="AB51" s="318"/>
      <c r="AC51" s="318"/>
      <c r="AD51" s="318"/>
      <c r="AE51" s="318"/>
      <c r="AF51" s="318"/>
      <c r="AG51" s="318"/>
      <c r="AH51" s="318"/>
      <c r="AI51" s="318"/>
      <c r="AJ51" s="318"/>
      <c r="AK51" s="318"/>
      <c r="AL51" s="318"/>
      <c r="AM51" s="318"/>
      <c r="AN51" s="318"/>
      <c r="AO51" s="318"/>
      <c r="AP51" s="318"/>
      <c r="AQ51" s="318"/>
      <c r="AR51" s="318"/>
      <c r="AS51" s="318"/>
    </row>
    <row r="52" spans="1:45" x14ac:dyDescent="0.3">
      <c r="A52" s="342" t="s">
        <v>794</v>
      </c>
      <c r="B52" s="324"/>
      <c r="C52" s="353" t="s">
        <v>793</v>
      </c>
      <c r="D52" s="325"/>
      <c r="E52" s="325"/>
      <c r="F52" s="325"/>
      <c r="G52" s="325"/>
      <c r="H52" s="324"/>
      <c r="I52" s="333" t="s">
        <v>745</v>
      </c>
      <c r="J52" s="332" t="s">
        <v>792</v>
      </c>
      <c r="K52" s="352"/>
      <c r="L52" s="352"/>
      <c r="M52" s="349"/>
      <c r="AB52" s="318"/>
      <c r="AC52" s="318"/>
      <c r="AD52" s="318"/>
      <c r="AE52" s="318"/>
      <c r="AF52" s="318"/>
      <c r="AG52" s="318"/>
      <c r="AH52" s="318"/>
      <c r="AI52" s="318"/>
      <c r="AJ52" s="318"/>
      <c r="AK52" s="318"/>
      <c r="AL52" s="318"/>
      <c r="AM52" s="318"/>
      <c r="AN52" s="318"/>
      <c r="AO52" s="318"/>
      <c r="AP52" s="318"/>
      <c r="AQ52" s="318"/>
      <c r="AR52" s="318"/>
      <c r="AS52" s="318"/>
    </row>
    <row r="53" spans="1:45" x14ac:dyDescent="0.3">
      <c r="A53" s="342" t="s">
        <v>791</v>
      </c>
      <c r="B53" s="324"/>
      <c r="C53" s="353" t="s">
        <v>790</v>
      </c>
      <c r="D53" s="325"/>
      <c r="E53" s="325"/>
      <c r="F53" s="325"/>
      <c r="G53" s="325"/>
      <c r="H53" s="324"/>
      <c r="I53" s="333" t="s">
        <v>789</v>
      </c>
      <c r="J53" s="332" t="s">
        <v>788</v>
      </c>
      <c r="K53" s="352"/>
      <c r="L53" s="352"/>
      <c r="M53" s="349"/>
      <c r="AB53" s="318"/>
      <c r="AC53" s="318"/>
      <c r="AD53" s="318"/>
      <c r="AE53" s="318"/>
      <c r="AF53" s="318"/>
      <c r="AG53" s="318"/>
      <c r="AH53" s="318"/>
      <c r="AI53" s="318"/>
      <c r="AJ53" s="318"/>
      <c r="AK53" s="318"/>
      <c r="AL53" s="318"/>
      <c r="AM53" s="318"/>
      <c r="AN53" s="318"/>
      <c r="AO53" s="318"/>
      <c r="AP53" s="318"/>
      <c r="AQ53" s="318"/>
      <c r="AR53" s="318"/>
      <c r="AS53" s="318"/>
    </row>
    <row r="54" spans="1:45" x14ac:dyDescent="0.3">
      <c r="A54" s="342" t="s">
        <v>787</v>
      </c>
      <c r="B54" s="324"/>
      <c r="C54" s="353" t="s">
        <v>786</v>
      </c>
      <c r="D54" s="325"/>
      <c r="E54" s="325"/>
      <c r="F54" s="325"/>
      <c r="G54" s="325"/>
      <c r="H54" s="324"/>
      <c r="I54" s="333" t="s">
        <v>785</v>
      </c>
      <c r="J54" s="332" t="s">
        <v>784</v>
      </c>
      <c r="K54" s="352"/>
      <c r="L54" s="352"/>
      <c r="M54" s="349"/>
      <c r="AB54" s="318"/>
      <c r="AC54" s="318"/>
      <c r="AD54" s="318"/>
      <c r="AE54" s="318"/>
      <c r="AF54" s="318"/>
      <c r="AG54" s="318"/>
      <c r="AH54" s="318"/>
      <c r="AI54" s="318"/>
      <c r="AJ54" s="318"/>
      <c r="AK54" s="318"/>
      <c r="AL54" s="318"/>
      <c r="AM54" s="318"/>
      <c r="AN54" s="318"/>
      <c r="AO54" s="318"/>
      <c r="AP54" s="318"/>
      <c r="AQ54" s="318"/>
      <c r="AR54" s="318"/>
      <c r="AS54" s="318"/>
    </row>
    <row r="55" spans="1:45" ht="30" x14ac:dyDescent="0.3">
      <c r="A55" s="342" t="s">
        <v>783</v>
      </c>
      <c r="B55" s="324"/>
      <c r="C55" s="351" t="s">
        <v>782</v>
      </c>
      <c r="D55" s="335"/>
      <c r="E55" s="335"/>
      <c r="F55" s="335"/>
      <c r="G55" s="335"/>
      <c r="H55" s="334"/>
      <c r="I55" s="350" t="s">
        <v>781</v>
      </c>
      <c r="J55" s="782" t="s">
        <v>780</v>
      </c>
      <c r="K55" s="782"/>
      <c r="L55" s="782"/>
      <c r="M55" s="349"/>
      <c r="AB55" s="318"/>
      <c r="AC55" s="318"/>
      <c r="AD55" s="318"/>
      <c r="AE55" s="318"/>
      <c r="AF55" s="318"/>
      <c r="AG55" s="318"/>
      <c r="AH55" s="318"/>
      <c r="AI55" s="318"/>
      <c r="AJ55" s="318"/>
      <c r="AK55" s="318"/>
      <c r="AL55" s="318"/>
      <c r="AM55" s="318"/>
      <c r="AN55" s="318"/>
      <c r="AO55" s="318"/>
      <c r="AP55" s="318"/>
      <c r="AQ55" s="318"/>
      <c r="AR55" s="318"/>
      <c r="AS55" s="318"/>
    </row>
    <row r="56" spans="1:45" x14ac:dyDescent="0.3">
      <c r="A56" s="342" t="s">
        <v>779</v>
      </c>
      <c r="B56" s="324"/>
      <c r="E56" s="806" t="s">
        <v>778</v>
      </c>
      <c r="F56" s="807"/>
      <c r="G56" s="807"/>
      <c r="H56" s="808"/>
      <c r="I56" s="348" t="s">
        <v>777</v>
      </c>
      <c r="J56" s="320" t="s">
        <v>776</v>
      </c>
      <c r="K56" s="337"/>
      <c r="L56" s="321"/>
      <c r="M56" s="347"/>
      <c r="AB56" s="318"/>
      <c r="AC56" s="318"/>
      <c r="AD56" s="318"/>
      <c r="AE56" s="318"/>
      <c r="AF56" s="318"/>
      <c r="AG56" s="318"/>
      <c r="AH56" s="318"/>
      <c r="AI56" s="318"/>
      <c r="AJ56" s="318"/>
      <c r="AK56" s="318"/>
      <c r="AL56" s="318"/>
      <c r="AM56" s="318"/>
      <c r="AN56" s="318"/>
      <c r="AO56" s="318"/>
      <c r="AP56" s="318"/>
      <c r="AQ56" s="318"/>
      <c r="AR56" s="318"/>
      <c r="AS56" s="318"/>
    </row>
    <row r="57" spans="1:45" x14ac:dyDescent="0.3">
      <c r="A57" s="342" t="s">
        <v>775</v>
      </c>
      <c r="B57" s="324"/>
      <c r="E57" s="784" t="s">
        <v>774</v>
      </c>
      <c r="F57" s="785"/>
      <c r="G57" s="785"/>
      <c r="H57" s="809"/>
      <c r="I57" s="346" t="s">
        <v>773</v>
      </c>
      <c r="J57" s="810"/>
      <c r="K57" s="810"/>
      <c r="L57" s="810"/>
      <c r="M57" s="811"/>
      <c r="AB57" s="318"/>
      <c r="AC57" s="318"/>
      <c r="AD57" s="318"/>
      <c r="AE57" s="318"/>
      <c r="AF57" s="318"/>
      <c r="AG57" s="318"/>
      <c r="AH57" s="318"/>
      <c r="AI57" s="318"/>
      <c r="AJ57" s="318"/>
      <c r="AK57" s="318"/>
      <c r="AL57" s="318"/>
      <c r="AM57" s="318"/>
      <c r="AN57" s="318"/>
      <c r="AO57" s="318"/>
      <c r="AP57" s="318"/>
      <c r="AQ57" s="318"/>
      <c r="AR57" s="318"/>
      <c r="AS57" s="318"/>
    </row>
    <row r="58" spans="1:45" x14ac:dyDescent="0.3">
      <c r="A58" s="342" t="s">
        <v>772</v>
      </c>
      <c r="B58" s="324"/>
      <c r="E58" s="799" t="s">
        <v>771</v>
      </c>
      <c r="F58" s="793"/>
      <c r="G58" s="793"/>
      <c r="H58" s="800"/>
      <c r="I58" s="790" t="s">
        <v>770</v>
      </c>
      <c r="J58" s="812"/>
      <c r="K58" s="812"/>
      <c r="L58" s="812"/>
      <c r="M58" s="813"/>
      <c r="AB58" s="318"/>
      <c r="AC58" s="318"/>
      <c r="AD58" s="318"/>
      <c r="AE58" s="318"/>
      <c r="AF58" s="318"/>
      <c r="AG58" s="318"/>
      <c r="AH58" s="318"/>
      <c r="AI58" s="318"/>
      <c r="AJ58" s="318"/>
      <c r="AK58" s="318"/>
      <c r="AL58" s="318"/>
      <c r="AM58" s="318"/>
      <c r="AN58" s="318"/>
      <c r="AO58" s="318"/>
      <c r="AP58" s="318"/>
      <c r="AQ58" s="318"/>
      <c r="AR58" s="318"/>
      <c r="AS58" s="318"/>
    </row>
    <row r="59" spans="1:45" x14ac:dyDescent="0.3">
      <c r="A59" s="342" t="s">
        <v>769</v>
      </c>
      <c r="B59" s="325"/>
      <c r="C59" s="814" t="s">
        <v>768</v>
      </c>
      <c r="D59" s="815"/>
      <c r="E59" s="799" t="s">
        <v>767</v>
      </c>
      <c r="F59" s="793"/>
      <c r="G59" s="793"/>
      <c r="H59" s="800"/>
      <c r="I59" s="812"/>
      <c r="J59" s="812"/>
      <c r="K59" s="812"/>
      <c r="L59" s="812"/>
      <c r="M59" s="813"/>
      <c r="AB59" s="318"/>
      <c r="AC59" s="318"/>
      <c r="AD59" s="318"/>
      <c r="AE59" s="318"/>
      <c r="AF59" s="318"/>
      <c r="AG59" s="318"/>
      <c r="AH59" s="318"/>
      <c r="AI59" s="318"/>
      <c r="AJ59" s="318"/>
      <c r="AK59" s="318"/>
      <c r="AL59" s="318"/>
      <c r="AM59" s="318"/>
      <c r="AN59" s="318"/>
      <c r="AO59" s="318"/>
      <c r="AP59" s="318"/>
      <c r="AQ59" s="318"/>
      <c r="AR59" s="318"/>
      <c r="AS59" s="318"/>
    </row>
    <row r="60" spans="1:45" x14ac:dyDescent="0.3">
      <c r="A60" s="342" t="s">
        <v>766</v>
      </c>
      <c r="B60" s="325"/>
      <c r="C60" s="797" t="s">
        <v>765</v>
      </c>
      <c r="D60" s="798"/>
      <c r="E60" s="799" t="s">
        <v>764</v>
      </c>
      <c r="F60" s="793"/>
      <c r="G60" s="793"/>
      <c r="H60" s="800"/>
      <c r="I60" s="812"/>
      <c r="J60" s="812"/>
      <c r="K60" s="812"/>
      <c r="L60" s="812"/>
      <c r="M60" s="813"/>
      <c r="AB60" s="318"/>
      <c r="AC60" s="318"/>
      <c r="AD60" s="318"/>
      <c r="AE60" s="318"/>
      <c r="AF60" s="318"/>
      <c r="AG60" s="318"/>
      <c r="AH60" s="318"/>
      <c r="AI60" s="318"/>
      <c r="AJ60" s="318"/>
      <c r="AK60" s="318"/>
      <c r="AL60" s="318"/>
      <c r="AM60" s="318"/>
      <c r="AN60" s="318"/>
      <c r="AO60" s="318"/>
      <c r="AP60" s="318"/>
      <c r="AQ60" s="318"/>
      <c r="AR60" s="318"/>
      <c r="AS60" s="318"/>
    </row>
    <row r="61" spans="1:45" x14ac:dyDescent="0.3">
      <c r="A61" s="342" t="s">
        <v>763</v>
      </c>
      <c r="B61" s="325"/>
      <c r="C61" s="797" t="s">
        <v>762</v>
      </c>
      <c r="D61" s="798"/>
      <c r="E61" s="799" t="s">
        <v>761</v>
      </c>
      <c r="F61" s="793"/>
      <c r="G61" s="793"/>
      <c r="H61" s="800"/>
      <c r="I61" s="344"/>
      <c r="J61" s="344"/>
      <c r="K61" s="344"/>
      <c r="L61" s="344"/>
      <c r="M61" s="343"/>
      <c r="AB61" s="318"/>
      <c r="AC61" s="318"/>
      <c r="AD61" s="318"/>
      <c r="AE61" s="318"/>
      <c r="AF61" s="318"/>
      <c r="AG61" s="318"/>
      <c r="AH61" s="318"/>
      <c r="AI61" s="318"/>
      <c r="AJ61" s="318"/>
      <c r="AK61" s="318"/>
      <c r="AL61" s="318"/>
      <c r="AM61" s="318"/>
      <c r="AN61" s="318"/>
      <c r="AO61" s="318"/>
      <c r="AP61" s="318"/>
      <c r="AQ61" s="318"/>
      <c r="AR61" s="318"/>
      <c r="AS61" s="318"/>
    </row>
    <row r="62" spans="1:45" x14ac:dyDescent="0.3">
      <c r="A62" s="342" t="s">
        <v>760</v>
      </c>
      <c r="B62" s="325"/>
      <c r="C62" s="797" t="s">
        <v>759</v>
      </c>
      <c r="D62" s="798"/>
      <c r="E62" s="799" t="s">
        <v>758</v>
      </c>
      <c r="F62" s="793"/>
      <c r="G62" s="793"/>
      <c r="H62" s="800"/>
      <c r="I62" s="341"/>
      <c r="J62" s="340"/>
      <c r="K62" s="340"/>
      <c r="L62" s="340"/>
      <c r="M62" s="339"/>
      <c r="AB62" s="318"/>
      <c r="AC62" s="318"/>
      <c r="AD62" s="318"/>
      <c r="AE62" s="318"/>
      <c r="AF62" s="318"/>
      <c r="AG62" s="318"/>
      <c r="AH62" s="318"/>
      <c r="AI62" s="318"/>
      <c r="AJ62" s="318"/>
      <c r="AK62" s="318"/>
      <c r="AL62" s="318"/>
      <c r="AM62" s="318"/>
      <c r="AN62" s="318"/>
      <c r="AO62" s="318"/>
      <c r="AP62" s="318"/>
      <c r="AQ62" s="318"/>
      <c r="AR62" s="318"/>
      <c r="AS62" s="318"/>
    </row>
    <row r="63" spans="1:45" x14ac:dyDescent="0.3">
      <c r="A63" s="338" t="s">
        <v>757</v>
      </c>
      <c r="B63" s="335"/>
      <c r="C63" s="801" t="s">
        <v>756</v>
      </c>
      <c r="D63" s="802"/>
      <c r="E63" s="803" t="s">
        <v>755</v>
      </c>
      <c r="F63" s="804"/>
      <c r="G63" s="804"/>
      <c r="H63" s="805"/>
      <c r="I63" s="336"/>
      <c r="J63" s="336"/>
      <c r="K63" s="335"/>
      <c r="L63" s="335"/>
      <c r="M63" s="334"/>
      <c r="AB63" s="318"/>
      <c r="AC63" s="318"/>
      <c r="AD63" s="318"/>
      <c r="AE63" s="318"/>
      <c r="AF63" s="318"/>
      <c r="AG63" s="318"/>
      <c r="AH63" s="318"/>
      <c r="AI63" s="318"/>
      <c r="AJ63" s="318"/>
      <c r="AK63" s="318"/>
      <c r="AL63" s="318"/>
      <c r="AM63" s="318"/>
      <c r="AN63" s="318"/>
      <c r="AO63" s="318"/>
      <c r="AP63" s="318"/>
      <c r="AQ63" s="318"/>
      <c r="AR63" s="318"/>
      <c r="AS63" s="318"/>
    </row>
    <row r="64" spans="1:45" x14ac:dyDescent="0.3">
      <c r="A64" s="784" t="s">
        <v>743</v>
      </c>
      <c r="B64" s="785"/>
      <c r="C64" s="325"/>
      <c r="D64" s="325"/>
      <c r="E64" s="325"/>
      <c r="F64" s="325"/>
      <c r="G64" s="325"/>
      <c r="H64" s="325"/>
      <c r="I64" s="324"/>
      <c r="J64" s="325"/>
      <c r="K64" s="325"/>
      <c r="L64" s="325"/>
      <c r="M64" s="324"/>
      <c r="AB64" s="318"/>
      <c r="AC64" s="318"/>
      <c r="AD64" s="318"/>
      <c r="AE64" s="318"/>
      <c r="AF64" s="318"/>
      <c r="AG64" s="318"/>
      <c r="AH64" s="318"/>
      <c r="AI64" s="318"/>
      <c r="AJ64" s="318"/>
      <c r="AK64" s="318"/>
      <c r="AL64" s="318"/>
      <c r="AM64" s="318"/>
      <c r="AN64" s="318"/>
      <c r="AO64" s="318"/>
      <c r="AP64" s="318"/>
      <c r="AQ64" s="318"/>
      <c r="AR64" s="318"/>
      <c r="AS64" s="318"/>
    </row>
    <row r="65" spans="1:45" x14ac:dyDescent="0.3">
      <c r="A65" s="327" t="s">
        <v>754</v>
      </c>
      <c r="B65" s="326"/>
      <c r="C65" s="325"/>
      <c r="D65" s="325"/>
      <c r="E65" s="325"/>
      <c r="F65" s="325"/>
      <c r="G65" s="325"/>
      <c r="H65" s="325"/>
      <c r="I65" s="324"/>
      <c r="J65" s="325"/>
      <c r="K65" s="325"/>
      <c r="L65" s="325"/>
      <c r="M65" s="324"/>
      <c r="AB65" s="318"/>
      <c r="AC65" s="318"/>
      <c r="AD65" s="318"/>
      <c r="AE65" s="318"/>
      <c r="AF65" s="318"/>
      <c r="AG65" s="318"/>
      <c r="AH65" s="318"/>
      <c r="AI65" s="318"/>
      <c r="AJ65" s="318"/>
      <c r="AK65" s="318"/>
      <c r="AL65" s="318"/>
      <c r="AM65" s="318"/>
      <c r="AN65" s="318"/>
      <c r="AO65" s="318"/>
      <c r="AP65" s="318"/>
      <c r="AQ65" s="318"/>
      <c r="AR65" s="318"/>
      <c r="AS65" s="318"/>
    </row>
    <row r="66" spans="1:45" x14ac:dyDescent="0.3">
      <c r="A66" s="333" t="s">
        <v>753</v>
      </c>
      <c r="B66" s="332" t="s">
        <v>752</v>
      </c>
      <c r="C66" s="332"/>
      <c r="D66" s="332"/>
      <c r="E66" s="332"/>
      <c r="F66" s="332"/>
      <c r="G66" s="332"/>
      <c r="H66" s="325"/>
      <c r="I66" s="324"/>
      <c r="J66" s="325"/>
      <c r="K66" s="325"/>
      <c r="L66" s="325"/>
      <c r="M66" s="324"/>
      <c r="AB66" s="318"/>
      <c r="AC66" s="318"/>
      <c r="AD66" s="318"/>
      <c r="AE66" s="318"/>
      <c r="AF66" s="318"/>
      <c r="AG66" s="318"/>
      <c r="AH66" s="318"/>
      <c r="AI66" s="318"/>
      <c r="AJ66" s="318"/>
      <c r="AK66" s="318"/>
      <c r="AL66" s="318"/>
      <c r="AM66" s="318"/>
      <c r="AN66" s="318"/>
      <c r="AO66" s="318"/>
      <c r="AP66" s="318"/>
      <c r="AQ66" s="318"/>
      <c r="AR66" s="318"/>
      <c r="AS66" s="318"/>
    </row>
    <row r="67" spans="1:45" x14ac:dyDescent="0.3">
      <c r="A67" s="333" t="s">
        <v>751</v>
      </c>
      <c r="B67" s="332" t="s">
        <v>750</v>
      </c>
      <c r="C67" s="332"/>
      <c r="D67" s="332"/>
      <c r="E67" s="332"/>
      <c r="F67" s="332"/>
      <c r="G67" s="332"/>
      <c r="H67" s="325"/>
      <c r="I67" s="324"/>
      <c r="J67" s="325"/>
      <c r="K67" s="325"/>
      <c r="L67" s="325"/>
      <c r="M67" s="324"/>
      <c r="AB67" s="318"/>
      <c r="AC67" s="318"/>
      <c r="AD67" s="318"/>
      <c r="AE67" s="318"/>
      <c r="AF67" s="318"/>
      <c r="AG67" s="318"/>
      <c r="AH67" s="318"/>
      <c r="AI67" s="318"/>
      <c r="AJ67" s="318"/>
      <c r="AK67" s="318"/>
      <c r="AL67" s="318"/>
      <c r="AM67" s="318"/>
      <c r="AN67" s="318"/>
      <c r="AO67" s="318"/>
      <c r="AP67" s="318"/>
      <c r="AQ67" s="318"/>
      <c r="AR67" s="318"/>
      <c r="AS67" s="318"/>
    </row>
    <row r="68" spans="1:45" x14ac:dyDescent="0.3">
      <c r="A68" s="333" t="s">
        <v>749</v>
      </c>
      <c r="B68" s="782" t="s">
        <v>748</v>
      </c>
      <c r="C68" s="786"/>
      <c r="D68" s="786"/>
      <c r="E68" s="786"/>
      <c r="F68" s="786"/>
      <c r="G68" s="786"/>
      <c r="H68" s="786"/>
      <c r="I68" s="787"/>
      <c r="J68" s="325"/>
      <c r="K68" s="325"/>
      <c r="L68" s="325"/>
      <c r="M68" s="324"/>
      <c r="AB68" s="318"/>
      <c r="AC68" s="318"/>
      <c r="AD68" s="318"/>
      <c r="AE68" s="318"/>
      <c r="AF68" s="318"/>
      <c r="AG68" s="318"/>
      <c r="AH68" s="318"/>
      <c r="AI68" s="318"/>
      <c r="AJ68" s="318"/>
      <c r="AK68" s="318"/>
      <c r="AL68" s="318"/>
      <c r="AM68" s="318"/>
      <c r="AN68" s="318"/>
      <c r="AO68" s="318"/>
      <c r="AP68" s="318"/>
      <c r="AQ68" s="318"/>
      <c r="AR68" s="318"/>
      <c r="AS68" s="318"/>
    </row>
    <row r="69" spans="1:45" x14ac:dyDescent="0.3">
      <c r="A69" s="788" t="s">
        <v>747</v>
      </c>
      <c r="B69" s="790" t="s">
        <v>746</v>
      </c>
      <c r="C69" s="791"/>
      <c r="D69" s="791"/>
      <c r="E69" s="791"/>
      <c r="F69" s="791"/>
      <c r="G69" s="791"/>
      <c r="H69" s="791"/>
      <c r="I69" s="792"/>
      <c r="J69" s="325"/>
      <c r="K69" s="325"/>
      <c r="L69" s="325"/>
      <c r="M69" s="324"/>
      <c r="AB69" s="318"/>
      <c r="AC69" s="318"/>
      <c r="AD69" s="318"/>
      <c r="AE69" s="318"/>
      <c r="AF69" s="318"/>
      <c r="AG69" s="318"/>
      <c r="AH69" s="318"/>
      <c r="AI69" s="318"/>
      <c r="AJ69" s="318"/>
      <c r="AK69" s="318"/>
      <c r="AL69" s="318"/>
      <c r="AM69" s="318"/>
      <c r="AN69" s="318"/>
      <c r="AO69" s="318"/>
      <c r="AP69" s="318"/>
      <c r="AQ69" s="318"/>
      <c r="AR69" s="318"/>
      <c r="AS69" s="318"/>
    </row>
    <row r="70" spans="1:45" x14ac:dyDescent="0.3">
      <c r="A70" s="789"/>
      <c r="B70" s="791"/>
      <c r="C70" s="791"/>
      <c r="D70" s="791"/>
      <c r="E70" s="791"/>
      <c r="F70" s="791"/>
      <c r="G70" s="791"/>
      <c r="H70" s="791"/>
      <c r="I70" s="792"/>
      <c r="J70" s="325"/>
      <c r="K70" s="325"/>
      <c r="L70" s="325"/>
      <c r="M70" s="324"/>
      <c r="AB70" s="318"/>
      <c r="AC70" s="318"/>
      <c r="AD70" s="318"/>
      <c r="AE70" s="318"/>
      <c r="AF70" s="318"/>
      <c r="AG70" s="318"/>
      <c r="AH70" s="318"/>
      <c r="AI70" s="318"/>
      <c r="AJ70" s="318"/>
      <c r="AK70" s="318"/>
      <c r="AL70" s="318"/>
      <c r="AM70" s="318"/>
      <c r="AN70" s="318"/>
      <c r="AO70" s="318"/>
      <c r="AP70" s="318"/>
      <c r="AQ70" s="318"/>
      <c r="AR70" s="318"/>
      <c r="AS70" s="318"/>
    </row>
    <row r="71" spans="1:45" x14ac:dyDescent="0.3">
      <c r="A71" s="333" t="s">
        <v>745</v>
      </c>
      <c r="B71" s="793" t="s">
        <v>744</v>
      </c>
      <c r="C71" s="786"/>
      <c r="D71" s="786"/>
      <c r="E71" s="786"/>
      <c r="F71" s="786"/>
      <c r="G71" s="786"/>
      <c r="H71" s="325"/>
      <c r="I71" s="324"/>
      <c r="J71" s="325"/>
      <c r="K71" s="325"/>
      <c r="L71" s="325"/>
      <c r="M71" s="324"/>
      <c r="AB71" s="318"/>
      <c r="AC71" s="318"/>
      <c r="AD71" s="318"/>
      <c r="AE71" s="318"/>
      <c r="AF71" s="318"/>
      <c r="AG71" s="318"/>
      <c r="AH71" s="318"/>
      <c r="AI71" s="318"/>
      <c r="AJ71" s="318"/>
      <c r="AK71" s="318"/>
      <c r="AL71" s="318"/>
      <c r="AM71" s="318"/>
      <c r="AN71" s="318"/>
      <c r="AO71" s="318"/>
      <c r="AP71" s="318"/>
      <c r="AQ71" s="318"/>
      <c r="AR71" s="318"/>
      <c r="AS71" s="318"/>
    </row>
    <row r="72" spans="1:45" x14ac:dyDescent="0.3">
      <c r="A72" s="794"/>
      <c r="B72" s="795"/>
      <c r="C72" s="795"/>
      <c r="D72" s="795"/>
      <c r="E72" s="795"/>
      <c r="F72" s="795"/>
      <c r="G72" s="795"/>
      <c r="H72" s="795"/>
      <c r="I72" s="796"/>
      <c r="J72" s="325"/>
      <c r="K72" s="325"/>
      <c r="L72" s="325"/>
      <c r="M72" s="324"/>
      <c r="AB72" s="318"/>
      <c r="AC72" s="318"/>
      <c r="AD72" s="318"/>
      <c r="AE72" s="318"/>
      <c r="AF72" s="318"/>
      <c r="AG72" s="318"/>
      <c r="AH72" s="318"/>
      <c r="AI72" s="318"/>
      <c r="AJ72" s="318"/>
      <c r="AK72" s="318"/>
      <c r="AL72" s="318"/>
      <c r="AM72" s="318"/>
      <c r="AN72" s="318"/>
      <c r="AO72" s="318"/>
      <c r="AP72" s="318"/>
      <c r="AQ72" s="318"/>
      <c r="AR72" s="318"/>
      <c r="AS72" s="318"/>
    </row>
    <row r="73" spans="1:45" x14ac:dyDescent="0.3">
      <c r="A73" s="331" t="s">
        <v>743</v>
      </c>
      <c r="B73" s="330"/>
      <c r="C73" s="329"/>
      <c r="D73" s="329"/>
      <c r="E73" s="329"/>
      <c r="F73" s="329"/>
      <c r="G73" s="329"/>
      <c r="H73" s="329"/>
      <c r="I73" s="329"/>
      <c r="J73" s="329"/>
      <c r="K73" s="329"/>
      <c r="L73" s="329"/>
      <c r="M73" s="328"/>
      <c r="AB73" s="318"/>
      <c r="AC73" s="318"/>
      <c r="AD73" s="318"/>
      <c r="AE73" s="318"/>
      <c r="AF73" s="318"/>
      <c r="AG73" s="318"/>
      <c r="AH73" s="318"/>
      <c r="AI73" s="318"/>
      <c r="AJ73" s="318"/>
      <c r="AK73" s="318"/>
      <c r="AL73" s="318"/>
      <c r="AM73" s="318"/>
      <c r="AN73" s="318"/>
      <c r="AO73" s="318"/>
      <c r="AP73" s="318"/>
      <c r="AQ73" s="318"/>
      <c r="AR73" s="318"/>
      <c r="AS73" s="318"/>
    </row>
    <row r="74" spans="1:45" x14ac:dyDescent="0.3">
      <c r="A74" s="327" t="s">
        <v>742</v>
      </c>
      <c r="B74" s="326"/>
      <c r="C74" s="325"/>
      <c r="D74" s="325"/>
      <c r="E74" s="325"/>
      <c r="F74" s="325"/>
      <c r="G74" s="325"/>
      <c r="H74" s="325"/>
      <c r="I74" s="325"/>
      <c r="J74" s="325"/>
      <c r="K74" s="325"/>
      <c r="L74" s="325"/>
      <c r="M74" s="324"/>
      <c r="AB74" s="318"/>
      <c r="AC74" s="318"/>
      <c r="AD74" s="318"/>
      <c r="AE74" s="318"/>
      <c r="AF74" s="318"/>
      <c r="AG74" s="318"/>
      <c r="AH74" s="318"/>
      <c r="AI74" s="318"/>
      <c r="AJ74" s="318"/>
      <c r="AK74" s="318"/>
      <c r="AL74" s="318"/>
      <c r="AM74" s="318"/>
      <c r="AN74" s="318"/>
      <c r="AO74" s="318"/>
      <c r="AP74" s="318"/>
      <c r="AQ74" s="318"/>
      <c r="AR74" s="318"/>
      <c r="AS74" s="318"/>
    </row>
    <row r="75" spans="1:45" x14ac:dyDescent="0.3">
      <c r="A75" s="323" t="s">
        <v>741</v>
      </c>
      <c r="B75" s="782" t="s">
        <v>740</v>
      </c>
      <c r="C75" s="782"/>
      <c r="D75" s="782"/>
      <c r="E75" s="782"/>
      <c r="F75" s="782"/>
      <c r="G75" s="782"/>
      <c r="H75" s="782"/>
      <c r="I75" s="782"/>
      <c r="J75" s="782"/>
      <c r="K75" s="782"/>
      <c r="L75" s="782"/>
      <c r="M75" s="783"/>
      <c r="AB75" s="318"/>
      <c r="AC75" s="318"/>
      <c r="AD75" s="318"/>
      <c r="AE75" s="318"/>
      <c r="AF75" s="318"/>
      <c r="AG75" s="318"/>
      <c r="AH75" s="318"/>
      <c r="AI75" s="318"/>
      <c r="AJ75" s="318"/>
      <c r="AK75" s="318"/>
      <c r="AL75" s="318"/>
      <c r="AM75" s="318"/>
      <c r="AN75" s="318"/>
      <c r="AO75" s="318"/>
      <c r="AP75" s="318"/>
      <c r="AQ75" s="318"/>
      <c r="AR75" s="318"/>
      <c r="AS75" s="318"/>
    </row>
    <row r="76" spans="1:45" x14ac:dyDescent="0.3">
      <c r="A76" s="323" t="s">
        <v>739</v>
      </c>
      <c r="B76" s="782" t="s">
        <v>738</v>
      </c>
      <c r="C76" s="782"/>
      <c r="D76" s="782"/>
      <c r="E76" s="782"/>
      <c r="F76" s="782"/>
      <c r="G76" s="782"/>
      <c r="H76" s="782"/>
      <c r="I76" s="782"/>
      <c r="J76" s="782"/>
      <c r="K76" s="782"/>
      <c r="L76" s="782"/>
      <c r="M76" s="783"/>
      <c r="AB76" s="318"/>
      <c r="AC76" s="318"/>
      <c r="AD76" s="318"/>
      <c r="AE76" s="318"/>
      <c r="AF76" s="318"/>
      <c r="AG76" s="318"/>
      <c r="AH76" s="318"/>
      <c r="AI76" s="318"/>
      <c r="AJ76" s="318"/>
      <c r="AK76" s="318"/>
      <c r="AL76" s="318"/>
      <c r="AM76" s="318"/>
      <c r="AN76" s="318"/>
      <c r="AO76" s="318"/>
      <c r="AP76" s="318"/>
      <c r="AQ76" s="318"/>
      <c r="AR76" s="318"/>
      <c r="AS76" s="318"/>
    </row>
    <row r="77" spans="1:45" x14ac:dyDescent="0.3">
      <c r="A77" s="323" t="s">
        <v>737</v>
      </c>
      <c r="B77" s="782" t="s">
        <v>736</v>
      </c>
      <c r="C77" s="782"/>
      <c r="D77" s="782"/>
      <c r="E77" s="782"/>
      <c r="F77" s="782"/>
      <c r="G77" s="782"/>
      <c r="H77" s="782"/>
      <c r="I77" s="782"/>
      <c r="J77" s="782"/>
      <c r="K77" s="782"/>
      <c r="L77" s="782"/>
      <c r="M77" s="783"/>
      <c r="AB77" s="318"/>
      <c r="AC77" s="318"/>
      <c r="AD77" s="318"/>
      <c r="AE77" s="318"/>
      <c r="AF77" s="318"/>
      <c r="AG77" s="318"/>
      <c r="AH77" s="318"/>
      <c r="AI77" s="318"/>
      <c r="AJ77" s="318"/>
      <c r="AK77" s="318"/>
      <c r="AL77" s="318"/>
      <c r="AM77" s="318"/>
      <c r="AN77" s="318"/>
      <c r="AO77" s="318"/>
      <c r="AP77" s="318"/>
      <c r="AQ77" s="318"/>
      <c r="AR77" s="318"/>
      <c r="AS77" s="318"/>
    </row>
    <row r="78" spans="1:45" x14ac:dyDescent="0.3">
      <c r="A78" s="323" t="s">
        <v>735</v>
      </c>
      <c r="B78" s="782" t="s">
        <v>734</v>
      </c>
      <c r="C78" s="782"/>
      <c r="D78" s="782"/>
      <c r="E78" s="782"/>
      <c r="F78" s="782"/>
      <c r="G78" s="782"/>
      <c r="H78" s="782"/>
      <c r="I78" s="782"/>
      <c r="J78" s="782"/>
      <c r="K78" s="782"/>
      <c r="L78" s="782"/>
      <c r="M78" s="783"/>
      <c r="AB78" s="318"/>
      <c r="AC78" s="318"/>
      <c r="AD78" s="318"/>
      <c r="AE78" s="318"/>
      <c r="AF78" s="318"/>
      <c r="AG78" s="318"/>
      <c r="AH78" s="318"/>
      <c r="AI78" s="318"/>
      <c r="AJ78" s="318"/>
      <c r="AK78" s="318"/>
      <c r="AL78" s="318"/>
      <c r="AM78" s="318"/>
      <c r="AN78" s="318"/>
      <c r="AO78" s="318"/>
      <c r="AP78" s="318"/>
      <c r="AQ78" s="318"/>
      <c r="AR78" s="318"/>
      <c r="AS78" s="318"/>
    </row>
    <row r="79" spans="1:45" x14ac:dyDescent="0.3">
      <c r="A79" s="322" t="s">
        <v>733</v>
      </c>
      <c r="B79" s="320" t="s">
        <v>732</v>
      </c>
      <c r="C79" s="321"/>
      <c r="D79" s="320"/>
      <c r="E79" s="320"/>
      <c r="F79" s="320"/>
      <c r="G79" s="320"/>
      <c r="H79" s="320"/>
      <c r="I79" s="320"/>
      <c r="J79" s="320"/>
      <c r="K79" s="320"/>
      <c r="L79" s="320"/>
      <c r="M79" s="319"/>
      <c r="AB79" s="318"/>
      <c r="AC79" s="318"/>
      <c r="AD79" s="318"/>
      <c r="AE79" s="318"/>
      <c r="AF79" s="318"/>
      <c r="AG79" s="318"/>
      <c r="AH79" s="318"/>
      <c r="AI79" s="318"/>
      <c r="AJ79" s="318"/>
      <c r="AK79" s="318"/>
      <c r="AL79" s="318"/>
      <c r="AM79" s="318"/>
      <c r="AN79" s="318"/>
      <c r="AO79" s="318"/>
      <c r="AP79" s="318"/>
      <c r="AQ79" s="318"/>
      <c r="AR79" s="318"/>
      <c r="AS79" s="318"/>
    </row>
    <row r="80" spans="1:45" x14ac:dyDescent="0.3">
      <c r="L80" s="318"/>
      <c r="M80" s="318"/>
      <c r="AB80" s="318"/>
      <c r="AC80" s="318"/>
      <c r="AD80" s="318"/>
      <c r="AE80" s="318"/>
      <c r="AF80" s="318"/>
      <c r="AG80" s="318"/>
      <c r="AH80" s="318"/>
      <c r="AI80" s="318"/>
      <c r="AJ80" s="318"/>
      <c r="AK80" s="318"/>
      <c r="AL80" s="318"/>
      <c r="AM80" s="318"/>
      <c r="AN80" s="318"/>
      <c r="AO80" s="318"/>
      <c r="AP80" s="318"/>
      <c r="AQ80" s="318"/>
      <c r="AR80" s="318"/>
      <c r="AS80" s="318"/>
    </row>
    <row r="81" spans="12:45" x14ac:dyDescent="0.3">
      <c r="L81" s="318"/>
      <c r="M81" s="318"/>
      <c r="AB81" s="318"/>
      <c r="AC81" s="318"/>
      <c r="AD81" s="318"/>
      <c r="AE81" s="318"/>
      <c r="AF81" s="318"/>
      <c r="AG81" s="318"/>
      <c r="AH81" s="318"/>
      <c r="AI81" s="318"/>
      <c r="AJ81" s="318"/>
      <c r="AK81" s="318"/>
      <c r="AL81" s="318"/>
      <c r="AM81" s="318"/>
      <c r="AN81" s="318"/>
      <c r="AO81" s="318"/>
      <c r="AP81" s="318"/>
      <c r="AQ81" s="318"/>
      <c r="AR81" s="318"/>
      <c r="AS81" s="318"/>
    </row>
    <row r="82" spans="12:45" x14ac:dyDescent="0.3">
      <c r="L82" s="318"/>
      <c r="M82" s="318"/>
      <c r="AB82" s="318"/>
      <c r="AC82" s="318"/>
      <c r="AD82" s="318"/>
      <c r="AE82" s="318"/>
      <c r="AF82" s="318"/>
      <c r="AG82" s="318"/>
      <c r="AH82" s="318"/>
      <c r="AI82" s="318"/>
      <c r="AJ82" s="318"/>
      <c r="AK82" s="318"/>
      <c r="AL82" s="318"/>
      <c r="AM82" s="318"/>
      <c r="AN82" s="318"/>
      <c r="AO82" s="318"/>
      <c r="AP82" s="318"/>
      <c r="AQ82" s="318"/>
      <c r="AR82" s="318"/>
      <c r="AS82" s="318"/>
    </row>
    <row r="83" spans="12:45" x14ac:dyDescent="0.3">
      <c r="L83" s="318"/>
      <c r="M83" s="318"/>
      <c r="AB83" s="318"/>
      <c r="AC83" s="318"/>
      <c r="AD83" s="318"/>
      <c r="AE83" s="318"/>
      <c r="AF83" s="318"/>
      <c r="AG83" s="318"/>
      <c r="AH83" s="318"/>
      <c r="AI83" s="318"/>
      <c r="AJ83" s="318"/>
      <c r="AK83" s="318"/>
      <c r="AL83" s="318"/>
      <c r="AM83" s="318"/>
      <c r="AN83" s="318"/>
      <c r="AO83" s="318"/>
      <c r="AP83" s="318"/>
      <c r="AQ83" s="318"/>
      <c r="AR83" s="318"/>
      <c r="AS83" s="318"/>
    </row>
    <row r="84" spans="12:45" x14ac:dyDescent="0.3">
      <c r="L84" s="318"/>
      <c r="M84" s="318"/>
      <c r="AB84" s="318"/>
      <c r="AC84" s="318"/>
      <c r="AD84" s="318"/>
      <c r="AE84" s="318"/>
      <c r="AF84" s="318"/>
      <c r="AG84" s="318"/>
      <c r="AH84" s="318"/>
      <c r="AI84" s="318"/>
      <c r="AJ84" s="318"/>
      <c r="AK84" s="318"/>
      <c r="AL84" s="318"/>
      <c r="AM84" s="318"/>
      <c r="AN84" s="318"/>
      <c r="AO84" s="318"/>
      <c r="AP84" s="318"/>
      <c r="AQ84" s="318"/>
      <c r="AR84" s="318"/>
      <c r="AS84" s="318"/>
    </row>
    <row r="85" spans="12:45" x14ac:dyDescent="0.3">
      <c r="L85" s="318"/>
      <c r="M85" s="318"/>
      <c r="AB85" s="318"/>
      <c r="AC85" s="318"/>
      <c r="AD85" s="318"/>
      <c r="AE85" s="318"/>
      <c r="AF85" s="318"/>
      <c r="AG85" s="318"/>
      <c r="AH85" s="318"/>
      <c r="AI85" s="318"/>
      <c r="AJ85" s="318"/>
      <c r="AK85" s="318"/>
      <c r="AL85" s="318"/>
      <c r="AM85" s="318"/>
      <c r="AN85" s="318"/>
      <c r="AO85" s="318"/>
      <c r="AP85" s="318"/>
      <c r="AQ85" s="318"/>
      <c r="AR85" s="318"/>
      <c r="AS85" s="318"/>
    </row>
    <row r="86" spans="12:45" x14ac:dyDescent="0.3">
      <c r="L86" s="318"/>
      <c r="M86" s="318"/>
      <c r="AB86" s="318"/>
      <c r="AC86" s="318"/>
      <c r="AD86" s="318"/>
      <c r="AE86" s="318"/>
      <c r="AF86" s="318"/>
      <c r="AG86" s="318"/>
      <c r="AH86" s="318"/>
      <c r="AI86" s="318"/>
      <c r="AJ86" s="318"/>
      <c r="AK86" s="318"/>
      <c r="AL86" s="318"/>
      <c r="AM86" s="318"/>
      <c r="AN86" s="318"/>
      <c r="AO86" s="318"/>
      <c r="AP86" s="318"/>
      <c r="AQ86" s="318"/>
      <c r="AR86" s="318"/>
      <c r="AS86" s="318"/>
    </row>
    <row r="87" spans="12:45" x14ac:dyDescent="0.3">
      <c r="L87" s="318"/>
      <c r="M87" s="318"/>
      <c r="AB87" s="318"/>
      <c r="AC87" s="318"/>
      <c r="AD87" s="318"/>
      <c r="AE87" s="318"/>
      <c r="AF87" s="318"/>
      <c r="AG87" s="318"/>
      <c r="AH87" s="318"/>
      <c r="AI87" s="318"/>
      <c r="AJ87" s="318"/>
      <c r="AK87" s="318"/>
      <c r="AL87" s="318"/>
      <c r="AM87" s="318"/>
      <c r="AN87" s="318"/>
      <c r="AO87" s="318"/>
      <c r="AP87" s="318"/>
      <c r="AQ87" s="318"/>
      <c r="AR87" s="318"/>
      <c r="AS87" s="318"/>
    </row>
    <row r="88" spans="12:45" x14ac:dyDescent="0.3">
      <c r="L88" s="318"/>
      <c r="M88" s="318"/>
      <c r="AB88" s="318"/>
      <c r="AC88" s="318"/>
      <c r="AD88" s="318"/>
      <c r="AE88" s="318"/>
      <c r="AF88" s="318"/>
      <c r="AG88" s="318"/>
      <c r="AH88" s="318"/>
      <c r="AI88" s="318"/>
      <c r="AJ88" s="318"/>
      <c r="AK88" s="318"/>
      <c r="AL88" s="318"/>
      <c r="AM88" s="318"/>
      <c r="AN88" s="318"/>
      <c r="AO88" s="318"/>
      <c r="AP88" s="318"/>
      <c r="AQ88" s="318"/>
      <c r="AR88" s="318"/>
      <c r="AS88" s="318"/>
    </row>
    <row r="89" spans="12:45" x14ac:dyDescent="0.3">
      <c r="L89" s="318"/>
      <c r="M89" s="318"/>
      <c r="AB89" s="318"/>
      <c r="AC89" s="318"/>
      <c r="AD89" s="318"/>
      <c r="AE89" s="318"/>
      <c r="AF89" s="318"/>
      <c r="AG89" s="318"/>
      <c r="AH89" s="318"/>
      <c r="AI89" s="318"/>
      <c r="AJ89" s="318"/>
      <c r="AK89" s="318"/>
      <c r="AL89" s="318"/>
      <c r="AM89" s="318"/>
      <c r="AN89" s="318"/>
      <c r="AO89" s="318"/>
      <c r="AP89" s="318"/>
      <c r="AQ89" s="318"/>
      <c r="AR89" s="318"/>
      <c r="AS89" s="318"/>
    </row>
    <row r="90" spans="12:45" x14ac:dyDescent="0.3">
      <c r="L90" s="318"/>
      <c r="M90" s="318"/>
      <c r="AB90" s="318"/>
      <c r="AC90" s="318"/>
      <c r="AD90" s="318"/>
      <c r="AE90" s="318"/>
      <c r="AF90" s="318"/>
      <c r="AG90" s="318"/>
      <c r="AH90" s="318"/>
      <c r="AI90" s="318"/>
      <c r="AJ90" s="318"/>
      <c r="AK90" s="318"/>
      <c r="AL90" s="318"/>
      <c r="AM90" s="318"/>
      <c r="AN90" s="318"/>
      <c r="AO90" s="318"/>
      <c r="AP90" s="318"/>
      <c r="AQ90" s="318"/>
      <c r="AR90" s="318"/>
      <c r="AS90" s="318"/>
    </row>
    <row r="91" spans="12:45" x14ac:dyDescent="0.3">
      <c r="L91" s="318"/>
      <c r="M91" s="318"/>
      <c r="AB91" s="318"/>
      <c r="AC91" s="318"/>
      <c r="AD91" s="318"/>
      <c r="AE91" s="318"/>
      <c r="AF91" s="318"/>
      <c r="AG91" s="318"/>
      <c r="AH91" s="318"/>
      <c r="AI91" s="318"/>
      <c r="AJ91" s="318"/>
      <c r="AK91" s="318"/>
      <c r="AL91" s="318"/>
      <c r="AM91" s="318"/>
      <c r="AN91" s="318"/>
      <c r="AO91" s="318"/>
      <c r="AP91" s="318"/>
      <c r="AQ91" s="318"/>
      <c r="AR91" s="318"/>
      <c r="AS91" s="318"/>
    </row>
    <row r="92" spans="12:45" x14ac:dyDescent="0.3">
      <c r="L92" s="318"/>
      <c r="M92" s="318"/>
      <c r="AB92" s="318"/>
      <c r="AC92" s="318"/>
      <c r="AD92" s="318"/>
      <c r="AE92" s="318"/>
      <c r="AF92" s="318"/>
      <c r="AG92" s="318"/>
      <c r="AH92" s="318"/>
      <c r="AI92" s="318"/>
      <c r="AJ92" s="318"/>
      <c r="AK92" s="318"/>
      <c r="AL92" s="318"/>
      <c r="AM92" s="318"/>
      <c r="AN92" s="318"/>
      <c r="AO92" s="318"/>
      <c r="AP92" s="318"/>
      <c r="AQ92" s="318"/>
      <c r="AR92" s="318"/>
      <c r="AS92" s="318"/>
    </row>
    <row r="93" spans="12:45" x14ac:dyDescent="0.3">
      <c r="L93" s="318"/>
      <c r="M93" s="318"/>
      <c r="AB93" s="318"/>
      <c r="AC93" s="318"/>
      <c r="AD93" s="318"/>
      <c r="AE93" s="318"/>
      <c r="AF93" s="318"/>
      <c r="AG93" s="318"/>
      <c r="AH93" s="318"/>
      <c r="AI93" s="318"/>
      <c r="AJ93" s="318"/>
      <c r="AK93" s="318"/>
      <c r="AL93" s="318"/>
      <c r="AM93" s="318"/>
      <c r="AN93" s="318"/>
      <c r="AO93" s="318"/>
      <c r="AP93" s="318"/>
      <c r="AQ93" s="318"/>
      <c r="AR93" s="318"/>
      <c r="AS93" s="318"/>
    </row>
    <row r="94" spans="12:45" x14ac:dyDescent="0.3">
      <c r="L94" s="318"/>
      <c r="M94" s="318"/>
      <c r="AB94" s="318"/>
      <c r="AC94" s="318"/>
      <c r="AD94" s="318"/>
      <c r="AE94" s="318"/>
      <c r="AF94" s="318"/>
      <c r="AG94" s="318"/>
      <c r="AH94" s="318"/>
      <c r="AI94" s="318"/>
      <c r="AJ94" s="318"/>
      <c r="AK94" s="318"/>
      <c r="AL94" s="318"/>
      <c r="AM94" s="318"/>
      <c r="AN94" s="318"/>
      <c r="AO94" s="318"/>
      <c r="AP94" s="318"/>
      <c r="AQ94" s="318"/>
      <c r="AR94" s="318"/>
      <c r="AS94" s="318"/>
    </row>
    <row r="95" spans="12:45" x14ac:dyDescent="0.3">
      <c r="L95" s="318"/>
      <c r="M95" s="318"/>
      <c r="AB95" s="318"/>
      <c r="AC95" s="318"/>
      <c r="AD95" s="318"/>
      <c r="AE95" s="318"/>
      <c r="AF95" s="318"/>
      <c r="AG95" s="318"/>
      <c r="AH95" s="318"/>
      <c r="AI95" s="318"/>
      <c r="AJ95" s="318"/>
      <c r="AK95" s="318"/>
      <c r="AL95" s="318"/>
      <c r="AM95" s="318"/>
      <c r="AN95" s="318"/>
      <c r="AO95" s="318"/>
      <c r="AP95" s="318"/>
      <c r="AQ95" s="318"/>
      <c r="AR95" s="318"/>
      <c r="AS95" s="318"/>
    </row>
    <row r="96" spans="12:45" x14ac:dyDescent="0.3">
      <c r="L96" s="318"/>
      <c r="M96" s="318"/>
      <c r="AB96" s="318"/>
      <c r="AC96" s="318"/>
      <c r="AD96" s="318"/>
      <c r="AE96" s="318"/>
      <c r="AF96" s="318"/>
      <c r="AG96" s="318"/>
      <c r="AH96" s="318"/>
      <c r="AI96" s="318"/>
      <c r="AJ96" s="318"/>
      <c r="AK96" s="318"/>
      <c r="AL96" s="318"/>
      <c r="AM96" s="318"/>
      <c r="AN96" s="318"/>
      <c r="AO96" s="318"/>
      <c r="AP96" s="318"/>
      <c r="AQ96" s="318"/>
      <c r="AR96" s="318"/>
      <c r="AS96" s="318"/>
    </row>
    <row r="97" spans="12:45" x14ac:dyDescent="0.3">
      <c r="L97" s="318"/>
      <c r="M97" s="318"/>
      <c r="AB97" s="318"/>
      <c r="AC97" s="318"/>
      <c r="AD97" s="318"/>
      <c r="AE97" s="318"/>
      <c r="AF97" s="318"/>
      <c r="AG97" s="318"/>
      <c r="AH97" s="318"/>
      <c r="AI97" s="318"/>
      <c r="AJ97" s="318"/>
      <c r="AK97" s="318"/>
      <c r="AL97" s="318"/>
      <c r="AM97" s="318"/>
      <c r="AN97" s="318"/>
      <c r="AO97" s="318"/>
      <c r="AP97" s="318"/>
      <c r="AQ97" s="318"/>
      <c r="AR97" s="318"/>
      <c r="AS97" s="318"/>
    </row>
    <row r="98" spans="12:45" x14ac:dyDescent="0.3">
      <c r="L98" s="318"/>
      <c r="M98" s="318"/>
      <c r="AB98" s="318"/>
      <c r="AC98" s="318"/>
      <c r="AD98" s="318"/>
      <c r="AE98" s="318"/>
      <c r="AF98" s="318"/>
      <c r="AG98" s="318"/>
      <c r="AH98" s="318"/>
      <c r="AI98" s="318"/>
      <c r="AJ98" s="318"/>
      <c r="AK98" s="318"/>
      <c r="AL98" s="318"/>
      <c r="AM98" s="318"/>
      <c r="AN98" s="318"/>
      <c r="AO98" s="318"/>
      <c r="AP98" s="318"/>
      <c r="AQ98" s="318"/>
      <c r="AR98" s="318"/>
      <c r="AS98" s="318"/>
    </row>
    <row r="99" spans="12:45" x14ac:dyDescent="0.3">
      <c r="L99" s="318"/>
      <c r="M99" s="318"/>
      <c r="AB99" s="318"/>
      <c r="AC99" s="318"/>
      <c r="AD99" s="318"/>
      <c r="AE99" s="318"/>
      <c r="AF99" s="318"/>
      <c r="AG99" s="318"/>
      <c r="AH99" s="318"/>
      <c r="AI99" s="318"/>
      <c r="AJ99" s="318"/>
      <c r="AK99" s="318"/>
      <c r="AL99" s="318"/>
      <c r="AM99" s="318"/>
      <c r="AN99" s="318"/>
      <c r="AO99" s="318"/>
      <c r="AP99" s="318"/>
      <c r="AQ99" s="318"/>
      <c r="AR99" s="318"/>
      <c r="AS99" s="318"/>
    </row>
    <row r="100" spans="12:45" x14ac:dyDescent="0.3">
      <c r="L100" s="318"/>
      <c r="M100" s="318"/>
      <c r="AB100" s="318"/>
      <c r="AC100" s="318"/>
      <c r="AD100" s="318"/>
      <c r="AE100" s="318"/>
      <c r="AF100" s="318"/>
      <c r="AG100" s="318"/>
      <c r="AH100" s="318"/>
      <c r="AI100" s="318"/>
      <c r="AJ100" s="318"/>
      <c r="AK100" s="318"/>
      <c r="AL100" s="318"/>
      <c r="AM100" s="318"/>
      <c r="AN100" s="318"/>
      <c r="AO100" s="318"/>
      <c r="AP100" s="318"/>
      <c r="AQ100" s="318"/>
      <c r="AR100" s="318"/>
      <c r="AS100" s="318"/>
    </row>
    <row r="101" spans="12:45" x14ac:dyDescent="0.3">
      <c r="L101" s="318"/>
      <c r="M101" s="318"/>
      <c r="AB101" s="318"/>
      <c r="AC101" s="318"/>
      <c r="AD101" s="318"/>
      <c r="AE101" s="318"/>
      <c r="AF101" s="318"/>
      <c r="AG101" s="318"/>
      <c r="AH101" s="318"/>
      <c r="AI101" s="318"/>
      <c r="AJ101" s="318"/>
      <c r="AK101" s="318"/>
      <c r="AL101" s="318"/>
      <c r="AM101" s="318"/>
      <c r="AN101" s="318"/>
      <c r="AO101" s="318"/>
      <c r="AP101" s="318"/>
      <c r="AQ101" s="318"/>
      <c r="AR101" s="318"/>
      <c r="AS101" s="318"/>
    </row>
    <row r="102" spans="12:45" x14ac:dyDescent="0.3">
      <c r="L102" s="318"/>
      <c r="M102" s="318"/>
      <c r="AB102" s="318"/>
      <c r="AC102" s="318"/>
      <c r="AD102" s="318"/>
      <c r="AE102" s="318"/>
      <c r="AF102" s="318"/>
      <c r="AG102" s="318"/>
      <c r="AH102" s="318"/>
      <c r="AI102" s="318"/>
      <c r="AJ102" s="318"/>
      <c r="AK102" s="318"/>
      <c r="AL102" s="318"/>
      <c r="AM102" s="318"/>
      <c r="AN102" s="318"/>
      <c r="AO102" s="318"/>
      <c r="AP102" s="318"/>
      <c r="AQ102" s="318"/>
      <c r="AR102" s="318"/>
      <c r="AS102" s="318"/>
    </row>
    <row r="103" spans="12:45" x14ac:dyDescent="0.3">
      <c r="L103" s="318"/>
      <c r="M103" s="318"/>
      <c r="AB103" s="318"/>
      <c r="AC103" s="318"/>
      <c r="AD103" s="318"/>
      <c r="AE103" s="318"/>
      <c r="AF103" s="318"/>
      <c r="AG103" s="318"/>
      <c r="AH103" s="318"/>
      <c r="AI103" s="318"/>
      <c r="AJ103" s="318"/>
      <c r="AK103" s="318"/>
      <c r="AL103" s="318"/>
      <c r="AM103" s="318"/>
      <c r="AN103" s="318"/>
      <c r="AO103" s="318"/>
      <c r="AP103" s="318"/>
      <c r="AQ103" s="318"/>
      <c r="AR103" s="318"/>
      <c r="AS103" s="318"/>
    </row>
    <row r="104" spans="12:45" x14ac:dyDescent="0.3">
      <c r="L104" s="318"/>
      <c r="M104" s="318"/>
      <c r="AB104" s="318"/>
      <c r="AC104" s="318"/>
      <c r="AD104" s="318"/>
      <c r="AE104" s="318"/>
      <c r="AF104" s="318"/>
      <c r="AG104" s="318"/>
      <c r="AH104" s="318"/>
      <c r="AI104" s="318"/>
      <c r="AJ104" s="318"/>
      <c r="AK104" s="318"/>
      <c r="AL104" s="318"/>
      <c r="AM104" s="318"/>
      <c r="AN104" s="318"/>
      <c r="AO104" s="318"/>
      <c r="AP104" s="318"/>
      <c r="AQ104" s="318"/>
      <c r="AR104" s="318"/>
      <c r="AS104" s="318"/>
    </row>
    <row r="105" spans="12:45" x14ac:dyDescent="0.3">
      <c r="L105" s="318"/>
      <c r="M105" s="318"/>
      <c r="AB105" s="318"/>
      <c r="AC105" s="318"/>
      <c r="AD105" s="318"/>
      <c r="AE105" s="318"/>
      <c r="AF105" s="318"/>
      <c r="AG105" s="318"/>
      <c r="AH105" s="318"/>
      <c r="AI105" s="318"/>
      <c r="AJ105" s="318"/>
      <c r="AK105" s="318"/>
      <c r="AL105" s="318"/>
      <c r="AM105" s="318"/>
      <c r="AN105" s="318"/>
      <c r="AO105" s="318"/>
      <c r="AP105" s="318"/>
      <c r="AQ105" s="318"/>
      <c r="AR105" s="318"/>
      <c r="AS105" s="318"/>
    </row>
    <row r="106" spans="12:45" x14ac:dyDescent="0.3">
      <c r="L106" s="318"/>
      <c r="M106" s="318"/>
      <c r="AB106" s="318"/>
      <c r="AC106" s="318"/>
      <c r="AD106" s="318"/>
      <c r="AE106" s="318"/>
      <c r="AF106" s="318"/>
      <c r="AG106" s="318"/>
      <c r="AH106" s="318"/>
      <c r="AI106" s="318"/>
      <c r="AJ106" s="318"/>
      <c r="AK106" s="318"/>
      <c r="AL106" s="318"/>
      <c r="AM106" s="318"/>
      <c r="AN106" s="318"/>
      <c r="AO106" s="318"/>
      <c r="AP106" s="318"/>
      <c r="AQ106" s="318"/>
      <c r="AR106" s="318"/>
      <c r="AS106" s="318"/>
    </row>
    <row r="107" spans="12:45" x14ac:dyDescent="0.3">
      <c r="L107" s="318"/>
      <c r="M107" s="318"/>
      <c r="AB107" s="318"/>
      <c r="AC107" s="318"/>
      <c r="AD107" s="318"/>
      <c r="AE107" s="318"/>
      <c r="AF107" s="318"/>
      <c r="AG107" s="318"/>
      <c r="AH107" s="318"/>
      <c r="AI107" s="318"/>
      <c r="AJ107" s="318"/>
      <c r="AK107" s="318"/>
      <c r="AL107" s="318"/>
      <c r="AM107" s="318"/>
      <c r="AN107" s="318"/>
      <c r="AO107" s="318"/>
      <c r="AP107" s="318"/>
      <c r="AQ107" s="318"/>
      <c r="AR107" s="318"/>
      <c r="AS107" s="318"/>
    </row>
    <row r="108" spans="12:45" x14ac:dyDescent="0.3">
      <c r="L108" s="318"/>
      <c r="M108" s="318"/>
      <c r="AB108" s="318"/>
      <c r="AC108" s="318"/>
      <c r="AD108" s="318"/>
      <c r="AE108" s="318"/>
      <c r="AF108" s="318"/>
      <c r="AG108" s="318"/>
      <c r="AH108" s="318"/>
      <c r="AI108" s="318"/>
      <c r="AJ108" s="318"/>
      <c r="AK108" s="318"/>
      <c r="AL108" s="318"/>
      <c r="AM108" s="318"/>
      <c r="AN108" s="318"/>
      <c r="AO108" s="318"/>
      <c r="AP108" s="318"/>
      <c r="AQ108" s="318"/>
      <c r="AR108" s="318"/>
      <c r="AS108" s="318"/>
    </row>
    <row r="109" spans="12:45" x14ac:dyDescent="0.3">
      <c r="L109" s="318"/>
      <c r="M109" s="318"/>
      <c r="AB109" s="318"/>
      <c r="AC109" s="318"/>
      <c r="AD109" s="318"/>
      <c r="AE109" s="318"/>
      <c r="AF109" s="318"/>
      <c r="AG109" s="318"/>
      <c r="AH109" s="318"/>
      <c r="AI109" s="318"/>
      <c r="AJ109" s="318"/>
      <c r="AK109" s="318"/>
      <c r="AL109" s="318"/>
      <c r="AM109" s="318"/>
      <c r="AN109" s="318"/>
      <c r="AO109" s="318"/>
      <c r="AP109" s="318"/>
      <c r="AQ109" s="318"/>
      <c r="AR109" s="318"/>
      <c r="AS109" s="318"/>
    </row>
    <row r="110" spans="12:45" x14ac:dyDescent="0.3">
      <c r="L110" s="318"/>
      <c r="M110" s="318"/>
      <c r="AB110" s="318"/>
      <c r="AC110" s="318"/>
      <c r="AD110" s="318"/>
      <c r="AE110" s="318"/>
      <c r="AF110" s="318"/>
      <c r="AG110" s="318"/>
      <c r="AH110" s="318"/>
      <c r="AI110" s="318"/>
      <c r="AJ110" s="318"/>
      <c r="AK110" s="318"/>
      <c r="AL110" s="318"/>
      <c r="AM110" s="318"/>
      <c r="AN110" s="318"/>
      <c r="AO110" s="318"/>
      <c r="AP110" s="318"/>
      <c r="AQ110" s="318"/>
      <c r="AR110" s="318"/>
      <c r="AS110" s="318"/>
    </row>
    <row r="111" spans="12:45" x14ac:dyDescent="0.3">
      <c r="L111" s="318"/>
      <c r="M111" s="318"/>
      <c r="AB111" s="318"/>
      <c r="AC111" s="318"/>
      <c r="AD111" s="318"/>
      <c r="AE111" s="318"/>
      <c r="AF111" s="318"/>
      <c r="AG111" s="318"/>
      <c r="AH111" s="318"/>
      <c r="AI111" s="318"/>
      <c r="AJ111" s="318"/>
      <c r="AK111" s="318"/>
      <c r="AL111" s="318"/>
      <c r="AM111" s="318"/>
      <c r="AN111" s="318"/>
      <c r="AO111" s="318"/>
      <c r="AP111" s="318"/>
      <c r="AQ111" s="318"/>
      <c r="AR111" s="318"/>
      <c r="AS111" s="318"/>
    </row>
    <row r="112" spans="12:45" x14ac:dyDescent="0.3">
      <c r="L112" s="318"/>
      <c r="M112" s="318"/>
      <c r="AB112" s="318"/>
      <c r="AC112" s="318"/>
      <c r="AD112" s="318"/>
      <c r="AE112" s="318"/>
      <c r="AF112" s="318"/>
      <c r="AG112" s="318"/>
      <c r="AH112" s="318"/>
      <c r="AI112" s="318"/>
      <c r="AJ112" s="318"/>
      <c r="AK112" s="318"/>
      <c r="AL112" s="318"/>
      <c r="AM112" s="318"/>
      <c r="AN112" s="318"/>
      <c r="AO112" s="318"/>
      <c r="AP112" s="318"/>
      <c r="AQ112" s="318"/>
      <c r="AR112" s="318"/>
      <c r="AS112" s="318"/>
    </row>
    <row r="113" spans="12:45" x14ac:dyDescent="0.3">
      <c r="L113" s="318"/>
      <c r="M113" s="318"/>
      <c r="AB113" s="318"/>
      <c r="AC113" s="318"/>
      <c r="AD113" s="318"/>
      <c r="AE113" s="318"/>
      <c r="AF113" s="318"/>
      <c r="AG113" s="318"/>
      <c r="AH113" s="318"/>
      <c r="AI113" s="318"/>
      <c r="AJ113" s="318"/>
      <c r="AK113" s="318"/>
      <c r="AL113" s="318"/>
      <c r="AM113" s="318"/>
      <c r="AN113" s="318"/>
      <c r="AO113" s="318"/>
      <c r="AP113" s="318"/>
      <c r="AQ113" s="318"/>
      <c r="AR113" s="318"/>
      <c r="AS113" s="318"/>
    </row>
    <row r="114" spans="12:45" x14ac:dyDescent="0.3">
      <c r="L114" s="318"/>
      <c r="M114" s="318"/>
      <c r="AB114" s="318"/>
      <c r="AC114" s="318"/>
      <c r="AD114" s="318"/>
      <c r="AE114" s="318"/>
      <c r="AF114" s="318"/>
      <c r="AG114" s="318"/>
      <c r="AH114" s="318"/>
      <c r="AI114" s="318"/>
      <c r="AJ114" s="318"/>
      <c r="AK114" s="318"/>
      <c r="AL114" s="318"/>
      <c r="AM114" s="318"/>
      <c r="AN114" s="318"/>
      <c r="AO114" s="318"/>
      <c r="AP114" s="318"/>
      <c r="AQ114" s="318"/>
      <c r="AR114" s="318"/>
      <c r="AS114" s="318"/>
    </row>
    <row r="115" spans="12:45" x14ac:dyDescent="0.3">
      <c r="L115" s="318"/>
      <c r="M115" s="318"/>
      <c r="AB115" s="318"/>
      <c r="AC115" s="318"/>
      <c r="AD115" s="318"/>
      <c r="AE115" s="318"/>
      <c r="AF115" s="318"/>
      <c r="AG115" s="318"/>
      <c r="AH115" s="318"/>
      <c r="AI115" s="318"/>
      <c r="AJ115" s="318"/>
      <c r="AK115" s="318"/>
      <c r="AL115" s="318"/>
      <c r="AM115" s="318"/>
      <c r="AN115" s="318"/>
      <c r="AO115" s="318"/>
      <c r="AP115" s="318"/>
      <c r="AQ115" s="318"/>
      <c r="AR115" s="318"/>
      <c r="AS115" s="318"/>
    </row>
    <row r="116" spans="12:45" x14ac:dyDescent="0.3">
      <c r="L116" s="318"/>
      <c r="M116" s="318"/>
      <c r="AB116" s="318"/>
      <c r="AC116" s="318"/>
      <c r="AD116" s="318"/>
      <c r="AE116" s="318"/>
      <c r="AF116" s="318"/>
      <c r="AG116" s="318"/>
      <c r="AH116" s="318"/>
      <c r="AI116" s="318"/>
      <c r="AJ116" s="318"/>
      <c r="AK116" s="318"/>
      <c r="AL116" s="318"/>
      <c r="AM116" s="318"/>
      <c r="AN116" s="318"/>
      <c r="AO116" s="318"/>
      <c r="AP116" s="318"/>
      <c r="AQ116" s="318"/>
      <c r="AR116" s="318"/>
      <c r="AS116" s="318"/>
    </row>
    <row r="117" spans="12:45" x14ac:dyDescent="0.3">
      <c r="L117" s="318"/>
      <c r="M117" s="318"/>
      <c r="AB117" s="318"/>
      <c r="AC117" s="318"/>
      <c r="AD117" s="318"/>
      <c r="AE117" s="318"/>
      <c r="AF117" s="318"/>
      <c r="AG117" s="318"/>
      <c r="AH117" s="318"/>
      <c r="AI117" s="318"/>
      <c r="AJ117" s="318"/>
      <c r="AK117" s="318"/>
      <c r="AL117" s="318"/>
      <c r="AM117" s="318"/>
      <c r="AN117" s="318"/>
      <c r="AO117" s="318"/>
      <c r="AP117" s="318"/>
      <c r="AQ117" s="318"/>
      <c r="AR117" s="318"/>
      <c r="AS117" s="318"/>
    </row>
    <row r="118" spans="12:45" x14ac:dyDescent="0.3">
      <c r="L118" s="318"/>
      <c r="M118" s="318"/>
      <c r="AB118" s="318"/>
      <c r="AC118" s="318"/>
      <c r="AD118" s="318"/>
      <c r="AE118" s="318"/>
      <c r="AF118" s="318"/>
      <c r="AG118" s="318"/>
      <c r="AH118" s="318"/>
      <c r="AI118" s="318"/>
      <c r="AJ118" s="318"/>
      <c r="AK118" s="318"/>
      <c r="AL118" s="318"/>
      <c r="AM118" s="318"/>
      <c r="AN118" s="318"/>
      <c r="AO118" s="318"/>
      <c r="AP118" s="318"/>
      <c r="AQ118" s="318"/>
      <c r="AR118" s="318"/>
      <c r="AS118" s="318"/>
    </row>
    <row r="119" spans="12:45" x14ac:dyDescent="0.3">
      <c r="L119" s="318"/>
      <c r="M119" s="318"/>
      <c r="AB119" s="318"/>
      <c r="AC119" s="318"/>
      <c r="AD119" s="318"/>
      <c r="AE119" s="318"/>
      <c r="AF119" s="318"/>
      <c r="AG119" s="318"/>
      <c r="AH119" s="318"/>
      <c r="AI119" s="318"/>
      <c r="AJ119" s="318"/>
      <c r="AK119" s="318"/>
      <c r="AL119" s="318"/>
      <c r="AM119" s="318"/>
      <c r="AN119" s="318"/>
      <c r="AO119" s="318"/>
      <c r="AP119" s="318"/>
      <c r="AQ119" s="318"/>
      <c r="AR119" s="318"/>
      <c r="AS119" s="318"/>
    </row>
    <row r="120" spans="12:45" x14ac:dyDescent="0.3">
      <c r="L120" s="318"/>
      <c r="M120" s="318"/>
      <c r="AB120" s="318"/>
      <c r="AC120" s="318"/>
      <c r="AD120" s="318"/>
      <c r="AE120" s="318"/>
      <c r="AF120" s="318"/>
      <c r="AG120" s="318"/>
      <c r="AH120" s="318"/>
      <c r="AI120" s="318"/>
      <c r="AJ120" s="318"/>
      <c r="AK120" s="318"/>
      <c r="AL120" s="318"/>
      <c r="AM120" s="318"/>
      <c r="AN120" s="318"/>
      <c r="AO120" s="318"/>
      <c r="AP120" s="318"/>
      <c r="AQ120" s="318"/>
      <c r="AR120" s="318"/>
      <c r="AS120" s="318"/>
    </row>
    <row r="121" spans="12:45" x14ac:dyDescent="0.3">
      <c r="L121" s="318"/>
      <c r="M121" s="318"/>
      <c r="AB121" s="318"/>
      <c r="AC121" s="318"/>
      <c r="AD121" s="318"/>
      <c r="AE121" s="318"/>
      <c r="AF121" s="318"/>
      <c r="AG121" s="318"/>
      <c r="AH121" s="318"/>
      <c r="AI121" s="318"/>
      <c r="AJ121" s="318"/>
      <c r="AK121" s="318"/>
      <c r="AL121" s="318"/>
      <c r="AM121" s="318"/>
      <c r="AN121" s="318"/>
      <c r="AO121" s="318"/>
      <c r="AP121" s="318"/>
      <c r="AQ121" s="318"/>
      <c r="AR121" s="318"/>
      <c r="AS121" s="318"/>
    </row>
    <row r="122" spans="12:45" x14ac:dyDescent="0.3">
      <c r="L122" s="318"/>
      <c r="M122" s="318"/>
      <c r="AB122" s="318"/>
      <c r="AC122" s="318"/>
      <c r="AD122" s="318"/>
      <c r="AE122" s="318"/>
      <c r="AF122" s="318"/>
      <c r="AG122" s="318"/>
      <c r="AH122" s="318"/>
      <c r="AI122" s="318"/>
      <c r="AJ122" s="318"/>
      <c r="AK122" s="318"/>
      <c r="AL122" s="318"/>
      <c r="AM122" s="318"/>
      <c r="AN122" s="318"/>
      <c r="AO122" s="318"/>
      <c r="AP122" s="318"/>
      <c r="AQ122" s="318"/>
      <c r="AR122" s="318"/>
      <c r="AS122" s="318"/>
    </row>
    <row r="123" spans="12:45" x14ac:dyDescent="0.3">
      <c r="L123" s="318"/>
      <c r="M123" s="318"/>
      <c r="AB123" s="318"/>
      <c r="AC123" s="318"/>
      <c r="AD123" s="318"/>
      <c r="AE123" s="318"/>
      <c r="AF123" s="318"/>
      <c r="AG123" s="318"/>
      <c r="AH123" s="318"/>
      <c r="AI123" s="318"/>
      <c r="AJ123" s="318"/>
      <c r="AK123" s="318"/>
      <c r="AL123" s="318"/>
      <c r="AM123" s="318"/>
      <c r="AN123" s="318"/>
      <c r="AO123" s="318"/>
      <c r="AP123" s="318"/>
      <c r="AQ123" s="318"/>
      <c r="AR123" s="318"/>
      <c r="AS123" s="318"/>
    </row>
    <row r="124" spans="12:45" x14ac:dyDescent="0.3">
      <c r="L124" s="318"/>
      <c r="M124" s="318"/>
      <c r="AB124" s="318"/>
      <c r="AC124" s="318"/>
      <c r="AD124" s="318"/>
      <c r="AE124" s="318"/>
      <c r="AF124" s="318"/>
      <c r="AG124" s="318"/>
      <c r="AH124" s="318"/>
      <c r="AI124" s="318"/>
      <c r="AJ124" s="318"/>
      <c r="AK124" s="318"/>
      <c r="AL124" s="318"/>
      <c r="AM124" s="318"/>
      <c r="AN124" s="318"/>
      <c r="AO124" s="318"/>
      <c r="AP124" s="318"/>
      <c r="AQ124" s="318"/>
      <c r="AR124" s="318"/>
      <c r="AS124" s="318"/>
    </row>
    <row r="125" spans="12:45" x14ac:dyDescent="0.3">
      <c r="L125" s="318"/>
      <c r="M125" s="318"/>
      <c r="AB125" s="318"/>
      <c r="AC125" s="318"/>
      <c r="AD125" s="318"/>
      <c r="AE125" s="318"/>
      <c r="AF125" s="318"/>
      <c r="AG125" s="318"/>
      <c r="AH125" s="318"/>
      <c r="AI125" s="318"/>
      <c r="AJ125" s="318"/>
      <c r="AK125" s="318"/>
      <c r="AL125" s="318"/>
      <c r="AM125" s="318"/>
      <c r="AN125" s="318"/>
      <c r="AO125" s="318"/>
      <c r="AP125" s="318"/>
      <c r="AQ125" s="318"/>
      <c r="AR125" s="318"/>
      <c r="AS125" s="318"/>
    </row>
    <row r="126" spans="12:45" x14ac:dyDescent="0.3">
      <c r="L126" s="318"/>
      <c r="M126" s="318"/>
      <c r="AB126" s="318"/>
      <c r="AC126" s="318"/>
      <c r="AD126" s="318"/>
      <c r="AE126" s="318"/>
      <c r="AF126" s="318"/>
      <c r="AG126" s="318"/>
      <c r="AH126" s="318"/>
      <c r="AI126" s="318"/>
      <c r="AJ126" s="318"/>
      <c r="AK126" s="318"/>
      <c r="AL126" s="318"/>
      <c r="AM126" s="318"/>
      <c r="AN126" s="318"/>
      <c r="AO126" s="318"/>
      <c r="AP126" s="318"/>
      <c r="AQ126" s="318"/>
      <c r="AR126" s="318"/>
      <c r="AS126" s="318"/>
    </row>
    <row r="127" spans="12:45" x14ac:dyDescent="0.3">
      <c r="L127" s="318"/>
      <c r="M127" s="318"/>
      <c r="AB127" s="318"/>
      <c r="AC127" s="318"/>
      <c r="AD127" s="318"/>
      <c r="AE127" s="318"/>
      <c r="AF127" s="318"/>
      <c r="AG127" s="318"/>
      <c r="AH127" s="318"/>
      <c r="AI127" s="318"/>
      <c r="AJ127" s="318"/>
      <c r="AK127" s="318"/>
      <c r="AL127" s="318"/>
      <c r="AM127" s="318"/>
      <c r="AN127" s="318"/>
      <c r="AO127" s="318"/>
      <c r="AP127" s="318"/>
      <c r="AQ127" s="318"/>
      <c r="AR127" s="318"/>
      <c r="AS127" s="318"/>
    </row>
    <row r="128" spans="12:45" x14ac:dyDescent="0.3">
      <c r="L128" s="318"/>
      <c r="M128" s="318"/>
      <c r="AB128" s="318"/>
      <c r="AC128" s="318"/>
      <c r="AD128" s="318"/>
      <c r="AE128" s="318"/>
      <c r="AF128" s="318"/>
      <c r="AG128" s="318"/>
      <c r="AH128" s="318"/>
      <c r="AI128" s="318"/>
      <c r="AJ128" s="318"/>
      <c r="AK128" s="318"/>
      <c r="AL128" s="318"/>
      <c r="AM128" s="318"/>
      <c r="AN128" s="318"/>
      <c r="AO128" s="318"/>
      <c r="AP128" s="318"/>
      <c r="AQ128" s="318"/>
      <c r="AR128" s="318"/>
      <c r="AS128" s="318"/>
    </row>
    <row r="129" spans="12:45" x14ac:dyDescent="0.3">
      <c r="L129" s="318"/>
      <c r="M129" s="318"/>
      <c r="AB129" s="318"/>
      <c r="AC129" s="318"/>
      <c r="AD129" s="318"/>
      <c r="AE129" s="318"/>
      <c r="AF129" s="318"/>
      <c r="AG129" s="318"/>
      <c r="AH129" s="318"/>
      <c r="AI129" s="318"/>
      <c r="AJ129" s="318"/>
      <c r="AK129" s="318"/>
      <c r="AL129" s="318"/>
      <c r="AM129" s="318"/>
      <c r="AN129" s="318"/>
      <c r="AO129" s="318"/>
      <c r="AP129" s="318"/>
      <c r="AQ129" s="318"/>
      <c r="AR129" s="318"/>
      <c r="AS129" s="318"/>
    </row>
    <row r="130" spans="12:45" x14ac:dyDescent="0.3">
      <c r="L130" s="318"/>
      <c r="M130" s="318"/>
      <c r="AB130" s="318"/>
      <c r="AC130" s="318"/>
      <c r="AD130" s="318"/>
      <c r="AE130" s="318"/>
      <c r="AF130" s="318"/>
      <c r="AG130" s="318"/>
      <c r="AH130" s="318"/>
      <c r="AI130" s="318"/>
      <c r="AJ130" s="318"/>
      <c r="AK130" s="318"/>
      <c r="AL130" s="318"/>
      <c r="AM130" s="318"/>
      <c r="AN130" s="318"/>
      <c r="AO130" s="318"/>
      <c r="AP130" s="318"/>
      <c r="AQ130" s="318"/>
      <c r="AR130" s="318"/>
      <c r="AS130" s="318"/>
    </row>
    <row r="131" spans="12:45" x14ac:dyDescent="0.3">
      <c r="L131" s="318"/>
      <c r="M131" s="318"/>
      <c r="AB131" s="318"/>
      <c r="AC131" s="318"/>
      <c r="AD131" s="318"/>
      <c r="AE131" s="318"/>
      <c r="AF131" s="318"/>
      <c r="AG131" s="318"/>
      <c r="AH131" s="318"/>
      <c r="AI131" s="318"/>
      <c r="AJ131" s="318"/>
      <c r="AK131" s="318"/>
      <c r="AL131" s="318"/>
      <c r="AM131" s="318"/>
      <c r="AN131" s="318"/>
      <c r="AO131" s="318"/>
      <c r="AP131" s="318"/>
      <c r="AQ131" s="318"/>
      <c r="AR131" s="318"/>
      <c r="AS131" s="318"/>
    </row>
    <row r="132" spans="12:45" x14ac:dyDescent="0.3">
      <c r="L132" s="318"/>
      <c r="M132" s="318"/>
      <c r="AB132" s="318"/>
      <c r="AC132" s="318"/>
      <c r="AD132" s="318"/>
      <c r="AE132" s="318"/>
      <c r="AF132" s="318"/>
      <c r="AG132" s="318"/>
      <c r="AH132" s="318"/>
      <c r="AI132" s="318"/>
      <c r="AJ132" s="318"/>
      <c r="AK132" s="318"/>
      <c r="AL132" s="318"/>
      <c r="AM132" s="318"/>
      <c r="AN132" s="318"/>
      <c r="AO132" s="318"/>
      <c r="AP132" s="318"/>
      <c r="AQ132" s="318"/>
      <c r="AR132" s="318"/>
      <c r="AS132" s="318"/>
    </row>
    <row r="133" spans="12:45" x14ac:dyDescent="0.3">
      <c r="L133" s="318"/>
      <c r="M133" s="318"/>
      <c r="AB133" s="318"/>
      <c r="AC133" s="318"/>
      <c r="AD133" s="318"/>
      <c r="AE133" s="318"/>
      <c r="AF133" s="318"/>
      <c r="AG133" s="318"/>
      <c r="AH133" s="318"/>
      <c r="AI133" s="318"/>
      <c r="AJ133" s="318"/>
      <c r="AK133" s="318"/>
      <c r="AL133" s="318"/>
      <c r="AM133" s="318"/>
      <c r="AN133" s="318"/>
      <c r="AO133" s="318"/>
      <c r="AP133" s="318"/>
      <c r="AQ133" s="318"/>
      <c r="AR133" s="318"/>
      <c r="AS133" s="318"/>
    </row>
    <row r="134" spans="12:45" x14ac:dyDescent="0.3">
      <c r="L134" s="318"/>
      <c r="M134" s="318"/>
      <c r="AB134" s="318"/>
      <c r="AC134" s="318"/>
      <c r="AD134" s="318"/>
      <c r="AE134" s="318"/>
      <c r="AF134" s="318"/>
      <c r="AG134" s="318"/>
      <c r="AH134" s="318"/>
      <c r="AI134" s="318"/>
      <c r="AJ134" s="318"/>
      <c r="AK134" s="318"/>
      <c r="AL134" s="318"/>
      <c r="AM134" s="318"/>
      <c r="AN134" s="318"/>
      <c r="AO134" s="318"/>
      <c r="AP134" s="318"/>
      <c r="AQ134" s="318"/>
      <c r="AR134" s="318"/>
      <c r="AS134" s="318"/>
    </row>
    <row r="135" spans="12:45" x14ac:dyDescent="0.3">
      <c r="L135" s="318"/>
      <c r="M135" s="318"/>
      <c r="AB135" s="318"/>
      <c r="AC135" s="318"/>
      <c r="AD135" s="318"/>
      <c r="AE135" s="318"/>
      <c r="AF135" s="318"/>
      <c r="AG135" s="318"/>
      <c r="AH135" s="318"/>
      <c r="AI135" s="318"/>
      <c r="AJ135" s="318"/>
      <c r="AK135" s="318"/>
      <c r="AL135" s="318"/>
      <c r="AM135" s="318"/>
      <c r="AN135" s="318"/>
      <c r="AO135" s="318"/>
      <c r="AP135" s="318"/>
      <c r="AQ135" s="318"/>
      <c r="AR135" s="318"/>
      <c r="AS135" s="318"/>
    </row>
    <row r="136" spans="12:45" x14ac:dyDescent="0.3">
      <c r="L136" s="318"/>
      <c r="M136" s="318"/>
      <c r="AB136" s="318"/>
      <c r="AC136" s="318"/>
      <c r="AD136" s="318"/>
      <c r="AE136" s="318"/>
      <c r="AF136" s="318"/>
      <c r="AG136" s="318"/>
      <c r="AH136" s="318"/>
      <c r="AI136" s="318"/>
      <c r="AJ136" s="318"/>
      <c r="AK136" s="318"/>
      <c r="AL136" s="318"/>
      <c r="AM136" s="318"/>
      <c r="AN136" s="318"/>
      <c r="AO136" s="318"/>
      <c r="AP136" s="318"/>
      <c r="AQ136" s="318"/>
      <c r="AR136" s="318"/>
      <c r="AS136" s="318"/>
    </row>
    <row r="137" spans="12:45" x14ac:dyDescent="0.3">
      <c r="L137" s="318"/>
      <c r="M137" s="318"/>
      <c r="AB137" s="318"/>
      <c r="AC137" s="318"/>
      <c r="AD137" s="318"/>
      <c r="AE137" s="318"/>
      <c r="AF137" s="318"/>
      <c r="AG137" s="318"/>
      <c r="AH137" s="318"/>
      <c r="AI137" s="318"/>
      <c r="AJ137" s="318"/>
      <c r="AK137" s="318"/>
      <c r="AL137" s="318"/>
      <c r="AM137" s="318"/>
      <c r="AN137" s="318"/>
      <c r="AO137" s="318"/>
      <c r="AP137" s="318"/>
      <c r="AQ137" s="318"/>
      <c r="AR137" s="318"/>
      <c r="AS137" s="318"/>
    </row>
    <row r="138" spans="12:45" x14ac:dyDescent="0.3">
      <c r="L138" s="318"/>
      <c r="M138" s="318"/>
      <c r="AB138" s="318"/>
      <c r="AC138" s="318"/>
      <c r="AD138" s="318"/>
      <c r="AE138" s="318"/>
      <c r="AF138" s="318"/>
      <c r="AG138" s="318"/>
      <c r="AH138" s="318"/>
      <c r="AI138" s="318"/>
      <c r="AJ138" s="318"/>
      <c r="AK138" s="318"/>
      <c r="AL138" s="318"/>
      <c r="AM138" s="318"/>
      <c r="AN138" s="318"/>
      <c r="AO138" s="318"/>
      <c r="AP138" s="318"/>
      <c r="AQ138" s="318"/>
      <c r="AR138" s="318"/>
      <c r="AS138" s="318"/>
    </row>
    <row r="139" spans="12:45" x14ac:dyDescent="0.3">
      <c r="L139" s="318"/>
      <c r="M139" s="318"/>
      <c r="AB139" s="318"/>
      <c r="AC139" s="318"/>
      <c r="AD139" s="318"/>
      <c r="AE139" s="318"/>
      <c r="AF139" s="318"/>
      <c r="AG139" s="318"/>
      <c r="AH139" s="318"/>
      <c r="AI139" s="318"/>
      <c r="AJ139" s="318"/>
      <c r="AK139" s="318"/>
      <c r="AL139" s="318"/>
      <c r="AM139" s="318"/>
      <c r="AN139" s="318"/>
      <c r="AO139" s="318"/>
      <c r="AP139" s="318"/>
      <c r="AQ139" s="318"/>
      <c r="AR139" s="318"/>
      <c r="AS139" s="318"/>
    </row>
    <row r="140" spans="12:45" x14ac:dyDescent="0.3">
      <c r="L140" s="318"/>
      <c r="M140" s="318"/>
      <c r="AB140" s="318"/>
      <c r="AC140" s="318"/>
      <c r="AD140" s="318"/>
      <c r="AE140" s="318"/>
      <c r="AF140" s="318"/>
      <c r="AG140" s="318"/>
      <c r="AH140" s="318"/>
      <c r="AI140" s="318"/>
      <c r="AJ140" s="318"/>
      <c r="AK140" s="318"/>
      <c r="AL140" s="318"/>
      <c r="AM140" s="318"/>
      <c r="AN140" s="318"/>
      <c r="AO140" s="318"/>
      <c r="AP140" s="318"/>
      <c r="AQ140" s="318"/>
      <c r="AR140" s="318"/>
      <c r="AS140" s="318"/>
    </row>
    <row r="141" spans="12:45" x14ac:dyDescent="0.3">
      <c r="L141" s="318"/>
      <c r="M141" s="318"/>
      <c r="AB141" s="318"/>
      <c r="AC141" s="318"/>
      <c r="AD141" s="318"/>
      <c r="AE141" s="318"/>
      <c r="AF141" s="318"/>
      <c r="AG141" s="318"/>
      <c r="AH141" s="318"/>
      <c r="AI141" s="318"/>
      <c r="AJ141" s="318"/>
      <c r="AK141" s="318"/>
      <c r="AL141" s="318"/>
      <c r="AM141" s="318"/>
      <c r="AN141" s="318"/>
      <c r="AO141" s="318"/>
      <c r="AP141" s="318"/>
      <c r="AQ141" s="318"/>
      <c r="AR141" s="318"/>
      <c r="AS141" s="318"/>
    </row>
    <row r="142" spans="12:45" x14ac:dyDescent="0.3">
      <c r="L142" s="318"/>
      <c r="M142" s="318"/>
      <c r="AB142" s="318"/>
      <c r="AC142" s="318"/>
      <c r="AD142" s="318"/>
      <c r="AE142" s="318"/>
      <c r="AF142" s="318"/>
      <c r="AG142" s="318"/>
      <c r="AH142" s="318"/>
      <c r="AI142" s="318"/>
      <c r="AJ142" s="318"/>
      <c r="AK142" s="318"/>
      <c r="AL142" s="318"/>
      <c r="AM142" s="318"/>
      <c r="AN142" s="318"/>
      <c r="AO142" s="318"/>
      <c r="AP142" s="318"/>
      <c r="AQ142" s="318"/>
      <c r="AR142" s="318"/>
      <c r="AS142" s="318"/>
    </row>
    <row r="143" spans="12:45" x14ac:dyDescent="0.3">
      <c r="L143" s="318"/>
      <c r="M143" s="318"/>
      <c r="AB143" s="318"/>
      <c r="AC143" s="318"/>
      <c r="AD143" s="318"/>
      <c r="AE143" s="318"/>
      <c r="AF143" s="318"/>
      <c r="AG143" s="318"/>
      <c r="AH143" s="318"/>
      <c r="AI143" s="318"/>
      <c r="AJ143" s="318"/>
      <c r="AK143" s="318"/>
      <c r="AL143" s="318"/>
      <c r="AM143" s="318"/>
      <c r="AN143" s="318"/>
      <c r="AO143" s="318"/>
      <c r="AP143" s="318"/>
      <c r="AQ143" s="318"/>
      <c r="AR143" s="318"/>
      <c r="AS143" s="318"/>
    </row>
    <row r="144" spans="12:45" x14ac:dyDescent="0.3">
      <c r="L144" s="318"/>
      <c r="M144" s="318"/>
      <c r="AB144" s="318"/>
      <c r="AC144" s="318"/>
      <c r="AD144" s="318"/>
      <c r="AE144" s="318"/>
      <c r="AF144" s="318"/>
      <c r="AG144" s="318"/>
      <c r="AH144" s="318"/>
      <c r="AI144" s="318"/>
      <c r="AJ144" s="318"/>
      <c r="AK144" s="318"/>
      <c r="AL144" s="318"/>
      <c r="AM144" s="318"/>
      <c r="AN144" s="318"/>
      <c r="AO144" s="318"/>
      <c r="AP144" s="318"/>
      <c r="AQ144" s="318"/>
      <c r="AR144" s="318"/>
      <c r="AS144" s="318"/>
    </row>
    <row r="145" spans="12:45" x14ac:dyDescent="0.3">
      <c r="L145" s="318"/>
      <c r="M145" s="318"/>
      <c r="AB145" s="318"/>
      <c r="AC145" s="318"/>
      <c r="AD145" s="318"/>
      <c r="AE145" s="318"/>
      <c r="AF145" s="318"/>
      <c r="AG145" s="318"/>
      <c r="AH145" s="318"/>
      <c r="AI145" s="318"/>
      <c r="AJ145" s="318"/>
      <c r="AK145" s="318"/>
      <c r="AL145" s="318"/>
      <c r="AM145" s="318"/>
      <c r="AN145" s="318"/>
      <c r="AO145" s="318"/>
      <c r="AP145" s="318"/>
      <c r="AQ145" s="318"/>
      <c r="AR145" s="318"/>
      <c r="AS145" s="318"/>
    </row>
    <row r="146" spans="12:45" x14ac:dyDescent="0.3">
      <c r="L146" s="318"/>
      <c r="M146" s="318"/>
      <c r="AB146" s="318"/>
      <c r="AC146" s="318"/>
      <c r="AD146" s="318"/>
      <c r="AE146" s="318"/>
      <c r="AF146" s="318"/>
      <c r="AG146" s="318"/>
      <c r="AH146" s="318"/>
      <c r="AI146" s="318"/>
      <c r="AJ146" s="318"/>
      <c r="AK146" s="318"/>
      <c r="AL146" s="318"/>
      <c r="AM146" s="318"/>
      <c r="AN146" s="318"/>
      <c r="AO146" s="318"/>
      <c r="AP146" s="318"/>
      <c r="AQ146" s="318"/>
      <c r="AR146" s="318"/>
      <c r="AS146" s="318"/>
    </row>
    <row r="147" spans="12:45" x14ac:dyDescent="0.3">
      <c r="L147" s="318"/>
      <c r="M147" s="318"/>
      <c r="AB147" s="318"/>
      <c r="AC147" s="318"/>
      <c r="AD147" s="318"/>
      <c r="AE147" s="318"/>
      <c r="AF147" s="318"/>
      <c r="AG147" s="318"/>
      <c r="AH147" s="318"/>
      <c r="AI147" s="318"/>
      <c r="AJ147" s="318"/>
      <c r="AK147" s="318"/>
      <c r="AL147" s="318"/>
      <c r="AM147" s="318"/>
      <c r="AN147" s="318"/>
      <c r="AO147" s="318"/>
      <c r="AP147" s="318"/>
      <c r="AQ147" s="318"/>
      <c r="AR147" s="318"/>
      <c r="AS147" s="318"/>
    </row>
    <row r="148" spans="12:45" x14ac:dyDescent="0.3">
      <c r="L148" s="318"/>
      <c r="M148" s="318"/>
      <c r="AB148" s="318"/>
      <c r="AC148" s="318"/>
      <c r="AD148" s="318"/>
      <c r="AE148" s="318"/>
      <c r="AF148" s="318"/>
      <c r="AG148" s="318"/>
      <c r="AH148" s="318"/>
      <c r="AI148" s="318"/>
      <c r="AJ148" s="318"/>
      <c r="AK148" s="318"/>
      <c r="AL148" s="318"/>
      <c r="AM148" s="318"/>
      <c r="AN148" s="318"/>
      <c r="AO148" s="318"/>
      <c r="AP148" s="318"/>
      <c r="AQ148" s="318"/>
      <c r="AR148" s="318"/>
      <c r="AS148" s="318"/>
    </row>
    <row r="149" spans="12:45" x14ac:dyDescent="0.3">
      <c r="L149" s="318"/>
      <c r="M149" s="318"/>
      <c r="AB149" s="318"/>
      <c r="AC149" s="318"/>
      <c r="AD149" s="318"/>
      <c r="AE149" s="318"/>
      <c r="AF149" s="318"/>
      <c r="AG149" s="318"/>
      <c r="AH149" s="318"/>
      <c r="AI149" s="318"/>
      <c r="AJ149" s="318"/>
      <c r="AK149" s="318"/>
      <c r="AL149" s="318"/>
      <c r="AM149" s="318"/>
      <c r="AN149" s="318"/>
      <c r="AO149" s="318"/>
      <c r="AP149" s="318"/>
      <c r="AQ149" s="318"/>
      <c r="AR149" s="318"/>
      <c r="AS149" s="318"/>
    </row>
    <row r="150" spans="12:45" x14ac:dyDescent="0.3">
      <c r="L150" s="318"/>
      <c r="M150" s="318"/>
      <c r="AB150" s="318"/>
      <c r="AC150" s="318"/>
      <c r="AD150" s="318"/>
      <c r="AE150" s="318"/>
      <c r="AF150" s="318"/>
      <c r="AG150" s="318"/>
      <c r="AH150" s="318"/>
      <c r="AI150" s="318"/>
      <c r="AJ150" s="318"/>
      <c r="AK150" s="318"/>
      <c r="AL150" s="318"/>
      <c r="AM150" s="318"/>
      <c r="AN150" s="318"/>
      <c r="AO150" s="318"/>
      <c r="AP150" s="318"/>
      <c r="AQ150" s="318"/>
      <c r="AR150" s="318"/>
      <c r="AS150" s="318"/>
    </row>
    <row r="151" spans="12:45" x14ac:dyDescent="0.3">
      <c r="L151" s="318"/>
      <c r="M151" s="318"/>
      <c r="AB151" s="318"/>
      <c r="AC151" s="318"/>
      <c r="AD151" s="318"/>
      <c r="AE151" s="318"/>
      <c r="AF151" s="318"/>
      <c r="AG151" s="318"/>
      <c r="AH151" s="318"/>
      <c r="AI151" s="318"/>
      <c r="AJ151" s="318"/>
      <c r="AK151" s="318"/>
      <c r="AL151" s="318"/>
      <c r="AM151" s="318"/>
      <c r="AN151" s="318"/>
      <c r="AO151" s="318"/>
      <c r="AP151" s="318"/>
      <c r="AQ151" s="318"/>
      <c r="AR151" s="318"/>
      <c r="AS151" s="318"/>
    </row>
    <row r="152" spans="12:45" x14ac:dyDescent="0.3">
      <c r="L152" s="318"/>
      <c r="M152" s="318"/>
      <c r="AB152" s="318"/>
      <c r="AC152" s="318"/>
      <c r="AD152" s="318"/>
      <c r="AE152" s="318"/>
      <c r="AF152" s="318"/>
      <c r="AG152" s="318"/>
      <c r="AH152" s="318"/>
      <c r="AI152" s="318"/>
      <c r="AJ152" s="318"/>
      <c r="AK152" s="318"/>
      <c r="AL152" s="318"/>
      <c r="AM152" s="318"/>
      <c r="AN152" s="318"/>
      <c r="AO152" s="318"/>
      <c r="AP152" s="318"/>
      <c r="AQ152" s="318"/>
      <c r="AR152" s="318"/>
      <c r="AS152" s="318"/>
    </row>
    <row r="153" spans="12:45" x14ac:dyDescent="0.3">
      <c r="L153" s="318"/>
      <c r="M153" s="318"/>
      <c r="AB153" s="318"/>
      <c r="AC153" s="318"/>
      <c r="AD153" s="318"/>
      <c r="AE153" s="318"/>
      <c r="AF153" s="318"/>
      <c r="AG153" s="318"/>
      <c r="AH153" s="318"/>
      <c r="AI153" s="318"/>
      <c r="AJ153" s="318"/>
      <c r="AK153" s="318"/>
      <c r="AL153" s="318"/>
      <c r="AM153" s="318"/>
      <c r="AN153" s="318"/>
      <c r="AO153" s="318"/>
      <c r="AP153" s="318"/>
      <c r="AQ153" s="318"/>
      <c r="AR153" s="318"/>
      <c r="AS153" s="318"/>
    </row>
    <row r="154" spans="12:45" x14ac:dyDescent="0.3">
      <c r="L154" s="318"/>
      <c r="M154" s="318"/>
      <c r="AB154" s="318"/>
      <c r="AC154" s="318"/>
      <c r="AD154" s="318"/>
      <c r="AE154" s="318"/>
      <c r="AF154" s="318"/>
      <c r="AG154" s="318"/>
      <c r="AH154" s="318"/>
      <c r="AI154" s="318"/>
      <c r="AJ154" s="318"/>
      <c r="AK154" s="318"/>
      <c r="AL154" s="318"/>
      <c r="AM154" s="318"/>
      <c r="AN154" s="318"/>
      <c r="AO154" s="318"/>
      <c r="AP154" s="318"/>
      <c r="AQ154" s="318"/>
      <c r="AR154" s="318"/>
      <c r="AS154" s="318"/>
    </row>
    <row r="155" spans="12:45" x14ac:dyDescent="0.3">
      <c r="L155" s="318"/>
      <c r="M155" s="318"/>
      <c r="AB155" s="318"/>
      <c r="AC155" s="318"/>
      <c r="AD155" s="318"/>
      <c r="AE155" s="318"/>
      <c r="AF155" s="318"/>
      <c r="AG155" s="318"/>
      <c r="AH155" s="318"/>
      <c r="AI155" s="318"/>
      <c r="AJ155" s="318"/>
      <c r="AK155" s="318"/>
      <c r="AL155" s="318"/>
      <c r="AM155" s="318"/>
      <c r="AN155" s="318"/>
      <c r="AO155" s="318"/>
      <c r="AP155" s="318"/>
      <c r="AQ155" s="318"/>
      <c r="AR155" s="318"/>
      <c r="AS155" s="318"/>
    </row>
    <row r="156" spans="12:45" x14ac:dyDescent="0.3">
      <c r="L156" s="318"/>
      <c r="M156" s="318"/>
      <c r="AB156" s="318"/>
      <c r="AC156" s="318"/>
      <c r="AD156" s="318"/>
      <c r="AE156" s="318"/>
      <c r="AF156" s="318"/>
      <c r="AG156" s="318"/>
      <c r="AH156" s="318"/>
      <c r="AI156" s="318"/>
      <c r="AJ156" s="318"/>
      <c r="AK156" s="318"/>
      <c r="AL156" s="318"/>
      <c r="AM156" s="318"/>
      <c r="AN156" s="318"/>
      <c r="AO156" s="318"/>
      <c r="AP156" s="318"/>
      <c r="AQ156" s="318"/>
      <c r="AR156" s="318"/>
      <c r="AS156" s="318"/>
    </row>
    <row r="157" spans="12:45" x14ac:dyDescent="0.3">
      <c r="L157" s="318"/>
      <c r="M157" s="318"/>
      <c r="AB157" s="318"/>
      <c r="AC157" s="318"/>
      <c r="AD157" s="318"/>
      <c r="AE157" s="318"/>
      <c r="AF157" s="318"/>
      <c r="AG157" s="318"/>
      <c r="AH157" s="318"/>
      <c r="AI157" s="318"/>
      <c r="AJ157" s="318"/>
      <c r="AK157" s="318"/>
      <c r="AL157" s="318"/>
      <c r="AM157" s="318"/>
      <c r="AN157" s="318"/>
      <c r="AO157" s="318"/>
      <c r="AP157" s="318"/>
      <c r="AQ157" s="318"/>
      <c r="AR157" s="318"/>
      <c r="AS157" s="318"/>
    </row>
    <row r="158" spans="12:45" x14ac:dyDescent="0.3">
      <c r="L158" s="318"/>
      <c r="M158" s="318"/>
      <c r="AB158" s="318"/>
      <c r="AC158" s="318"/>
      <c r="AD158" s="318"/>
      <c r="AE158" s="318"/>
      <c r="AF158" s="318"/>
      <c r="AG158" s="318"/>
      <c r="AH158" s="318"/>
      <c r="AI158" s="318"/>
      <c r="AJ158" s="318"/>
      <c r="AK158" s="318"/>
      <c r="AL158" s="318"/>
      <c r="AM158" s="318"/>
      <c r="AN158" s="318"/>
      <c r="AO158" s="318"/>
      <c r="AP158" s="318"/>
      <c r="AQ158" s="318"/>
      <c r="AR158" s="318"/>
      <c r="AS158" s="318"/>
    </row>
    <row r="159" spans="12:45" x14ac:dyDescent="0.3">
      <c r="L159" s="318"/>
      <c r="M159" s="318"/>
      <c r="AB159" s="318"/>
      <c r="AC159" s="318"/>
      <c r="AD159" s="318"/>
      <c r="AE159" s="318"/>
      <c r="AF159" s="318"/>
      <c r="AG159" s="318"/>
      <c r="AH159" s="318"/>
      <c r="AI159" s="318"/>
      <c r="AJ159" s="318"/>
      <c r="AK159" s="318"/>
      <c r="AL159" s="318"/>
      <c r="AM159" s="318"/>
      <c r="AN159" s="318"/>
      <c r="AO159" s="318"/>
      <c r="AP159" s="318"/>
      <c r="AQ159" s="318"/>
      <c r="AR159" s="318"/>
      <c r="AS159" s="318"/>
    </row>
    <row r="160" spans="12:45" x14ac:dyDescent="0.3">
      <c r="L160" s="318"/>
      <c r="M160" s="318"/>
      <c r="AB160" s="318"/>
      <c r="AC160" s="318"/>
      <c r="AD160" s="318"/>
      <c r="AE160" s="318"/>
      <c r="AF160" s="318"/>
      <c r="AG160" s="318"/>
      <c r="AH160" s="318"/>
      <c r="AI160" s="318"/>
      <c r="AJ160" s="318"/>
      <c r="AK160" s="318"/>
      <c r="AL160" s="318"/>
      <c r="AM160" s="318"/>
      <c r="AN160" s="318"/>
      <c r="AO160" s="318"/>
      <c r="AP160" s="318"/>
      <c r="AQ160" s="318"/>
      <c r="AR160" s="318"/>
      <c r="AS160" s="318"/>
    </row>
    <row r="161" spans="12:45" x14ac:dyDescent="0.3">
      <c r="L161" s="318"/>
      <c r="M161" s="318"/>
      <c r="AB161" s="318"/>
      <c r="AC161" s="318"/>
      <c r="AD161" s="318"/>
      <c r="AE161" s="318"/>
      <c r="AF161" s="318"/>
      <c r="AG161" s="318"/>
      <c r="AH161" s="318"/>
      <c r="AI161" s="318"/>
      <c r="AJ161" s="318"/>
      <c r="AK161" s="318"/>
      <c r="AL161" s="318"/>
      <c r="AM161" s="318"/>
      <c r="AN161" s="318"/>
      <c r="AO161" s="318"/>
      <c r="AP161" s="318"/>
      <c r="AQ161" s="318"/>
      <c r="AR161" s="318"/>
      <c r="AS161" s="318"/>
    </row>
    <row r="162" spans="12:45" x14ac:dyDescent="0.3">
      <c r="L162" s="318"/>
      <c r="M162" s="318"/>
      <c r="AB162" s="318"/>
      <c r="AC162" s="318"/>
      <c r="AD162" s="318"/>
      <c r="AE162" s="318"/>
      <c r="AF162" s="318"/>
      <c r="AG162" s="318"/>
      <c r="AH162" s="318"/>
      <c r="AI162" s="318"/>
      <c r="AJ162" s="318"/>
      <c r="AK162" s="318"/>
      <c r="AL162" s="318"/>
      <c r="AM162" s="318"/>
      <c r="AN162" s="318"/>
      <c r="AO162" s="318"/>
      <c r="AP162" s="318"/>
      <c r="AQ162" s="318"/>
      <c r="AR162" s="318"/>
      <c r="AS162" s="318"/>
    </row>
    <row r="163" spans="12:45" x14ac:dyDescent="0.3">
      <c r="L163" s="318"/>
      <c r="M163" s="318"/>
      <c r="AB163" s="318"/>
      <c r="AC163" s="318"/>
      <c r="AD163" s="318"/>
      <c r="AE163" s="318"/>
      <c r="AF163" s="318"/>
      <c r="AG163" s="318"/>
      <c r="AH163" s="318"/>
      <c r="AI163" s="318"/>
      <c r="AJ163" s="318"/>
      <c r="AK163" s="318"/>
      <c r="AL163" s="318"/>
      <c r="AM163" s="318"/>
      <c r="AN163" s="318"/>
      <c r="AO163" s="318"/>
      <c r="AP163" s="318"/>
      <c r="AQ163" s="318"/>
      <c r="AR163" s="318"/>
      <c r="AS163" s="318"/>
    </row>
    <row r="164" spans="12:45" x14ac:dyDescent="0.3">
      <c r="L164" s="318"/>
      <c r="M164" s="318"/>
      <c r="AB164" s="318"/>
      <c r="AC164" s="318"/>
      <c r="AD164" s="318"/>
      <c r="AE164" s="318"/>
      <c r="AF164" s="318"/>
      <c r="AG164" s="318"/>
      <c r="AH164" s="318"/>
      <c r="AI164" s="318"/>
      <c r="AJ164" s="318"/>
      <c r="AK164" s="318"/>
      <c r="AL164" s="318"/>
      <c r="AM164" s="318"/>
      <c r="AN164" s="318"/>
      <c r="AO164" s="318"/>
      <c r="AP164" s="318"/>
      <c r="AQ164" s="318"/>
      <c r="AR164" s="318"/>
      <c r="AS164" s="318"/>
    </row>
    <row r="165" spans="12:45" x14ac:dyDescent="0.3">
      <c r="L165" s="318"/>
      <c r="M165" s="318"/>
      <c r="AB165" s="318"/>
      <c r="AC165" s="318"/>
      <c r="AD165" s="318"/>
      <c r="AE165" s="318"/>
      <c r="AF165" s="318"/>
      <c r="AG165" s="318"/>
      <c r="AH165" s="318"/>
      <c r="AI165" s="318"/>
      <c r="AJ165" s="318"/>
      <c r="AK165" s="318"/>
      <c r="AL165" s="318"/>
      <c r="AM165" s="318"/>
      <c r="AN165" s="318"/>
      <c r="AO165" s="318"/>
      <c r="AP165" s="318"/>
      <c r="AQ165" s="318"/>
      <c r="AR165" s="318"/>
      <c r="AS165" s="318"/>
    </row>
    <row r="166" spans="12:45" x14ac:dyDescent="0.3">
      <c r="L166" s="318"/>
      <c r="M166" s="318"/>
      <c r="AB166" s="318"/>
      <c r="AC166" s="318"/>
      <c r="AD166" s="318"/>
      <c r="AE166" s="318"/>
      <c r="AF166" s="318"/>
      <c r="AG166" s="318"/>
      <c r="AH166" s="318"/>
      <c r="AI166" s="318"/>
      <c r="AJ166" s="318"/>
      <c r="AK166" s="318"/>
      <c r="AL166" s="318"/>
      <c r="AM166" s="318"/>
      <c r="AN166" s="318"/>
      <c r="AO166" s="318"/>
      <c r="AP166" s="318"/>
      <c r="AQ166" s="318"/>
      <c r="AR166" s="318"/>
      <c r="AS166" s="318"/>
    </row>
    <row r="167" spans="12:45" x14ac:dyDescent="0.3">
      <c r="L167" s="318"/>
      <c r="M167" s="318"/>
      <c r="AB167" s="318"/>
      <c r="AC167" s="318"/>
      <c r="AD167" s="318"/>
      <c r="AE167" s="318"/>
      <c r="AF167" s="318"/>
      <c r="AG167" s="318"/>
      <c r="AH167" s="318"/>
      <c r="AI167" s="318"/>
      <c r="AJ167" s="318"/>
      <c r="AK167" s="318"/>
      <c r="AL167" s="318"/>
      <c r="AM167" s="318"/>
      <c r="AN167" s="318"/>
      <c r="AO167" s="318"/>
      <c r="AP167" s="318"/>
      <c r="AQ167" s="318"/>
      <c r="AR167" s="318"/>
      <c r="AS167" s="318"/>
    </row>
    <row r="168" spans="12:45" x14ac:dyDescent="0.3">
      <c r="L168" s="318"/>
      <c r="M168" s="318"/>
      <c r="AB168" s="318"/>
      <c r="AC168" s="318"/>
      <c r="AD168" s="318"/>
      <c r="AE168" s="318"/>
      <c r="AF168" s="318"/>
      <c r="AG168" s="318"/>
      <c r="AH168" s="318"/>
      <c r="AI168" s="318"/>
      <c r="AJ168" s="318"/>
      <c r="AK168" s="318"/>
      <c r="AL168" s="318"/>
      <c r="AM168" s="318"/>
      <c r="AN168" s="318"/>
      <c r="AO168" s="318"/>
      <c r="AP168" s="318"/>
      <c r="AQ168" s="318"/>
      <c r="AR168" s="318"/>
      <c r="AS168" s="318"/>
    </row>
    <row r="169" spans="12:45" x14ac:dyDescent="0.3">
      <c r="L169" s="318"/>
      <c r="M169" s="318"/>
      <c r="AB169" s="318"/>
      <c r="AC169" s="318"/>
      <c r="AD169" s="318"/>
      <c r="AE169" s="318"/>
      <c r="AF169" s="318"/>
      <c r="AG169" s="318"/>
      <c r="AH169" s="318"/>
      <c r="AI169" s="318"/>
      <c r="AJ169" s="318"/>
      <c r="AK169" s="318"/>
      <c r="AL169" s="318"/>
      <c r="AM169" s="318"/>
      <c r="AN169" s="318"/>
      <c r="AO169" s="318"/>
      <c r="AP169" s="318"/>
      <c r="AQ169" s="318"/>
      <c r="AR169" s="318"/>
      <c r="AS169" s="318"/>
    </row>
    <row r="170" spans="12:45" x14ac:dyDescent="0.3">
      <c r="L170" s="318"/>
      <c r="M170" s="318"/>
      <c r="AB170" s="318"/>
      <c r="AC170" s="318"/>
      <c r="AD170" s="318"/>
      <c r="AE170" s="318"/>
      <c r="AF170" s="318"/>
      <c r="AG170" s="318"/>
      <c r="AH170" s="318"/>
      <c r="AI170" s="318"/>
      <c r="AJ170" s="318"/>
      <c r="AK170" s="318"/>
      <c r="AL170" s="318"/>
      <c r="AM170" s="318"/>
      <c r="AN170" s="318"/>
      <c r="AO170" s="318"/>
      <c r="AP170" s="318"/>
      <c r="AQ170" s="318"/>
      <c r="AR170" s="318"/>
      <c r="AS170" s="318"/>
    </row>
    <row r="171" spans="12:45" x14ac:dyDescent="0.3">
      <c r="L171" s="318"/>
      <c r="M171" s="318"/>
      <c r="AB171" s="318"/>
      <c r="AC171" s="318"/>
      <c r="AD171" s="318"/>
      <c r="AE171" s="318"/>
      <c r="AF171" s="318"/>
      <c r="AG171" s="318"/>
      <c r="AH171" s="318"/>
      <c r="AI171" s="318"/>
      <c r="AJ171" s="318"/>
      <c r="AK171" s="318"/>
      <c r="AL171" s="318"/>
      <c r="AM171" s="318"/>
      <c r="AN171" s="318"/>
      <c r="AO171" s="318"/>
      <c r="AP171" s="318"/>
      <c r="AQ171" s="318"/>
      <c r="AR171" s="318"/>
      <c r="AS171" s="318"/>
    </row>
    <row r="172" spans="12:45" x14ac:dyDescent="0.3">
      <c r="L172" s="318"/>
      <c r="M172" s="318"/>
      <c r="AB172" s="318"/>
      <c r="AC172" s="318"/>
      <c r="AD172" s="318"/>
      <c r="AE172" s="318"/>
      <c r="AF172" s="318"/>
      <c r="AG172" s="318"/>
      <c r="AH172" s="318"/>
      <c r="AI172" s="318"/>
      <c r="AJ172" s="318"/>
      <c r="AK172" s="318"/>
      <c r="AL172" s="318"/>
      <c r="AM172" s="318"/>
      <c r="AN172" s="318"/>
      <c r="AO172" s="318"/>
      <c r="AP172" s="318"/>
      <c r="AQ172" s="318"/>
      <c r="AR172" s="318"/>
      <c r="AS172" s="318"/>
    </row>
    <row r="173" spans="12:45" x14ac:dyDescent="0.3">
      <c r="L173" s="318"/>
      <c r="M173" s="318"/>
      <c r="AB173" s="318"/>
      <c r="AC173" s="318"/>
      <c r="AD173" s="318"/>
      <c r="AE173" s="318"/>
      <c r="AF173" s="318"/>
      <c r="AG173" s="318"/>
      <c r="AH173" s="318"/>
      <c r="AI173" s="318"/>
      <c r="AJ173" s="318"/>
      <c r="AK173" s="318"/>
      <c r="AL173" s="318"/>
      <c r="AM173" s="318"/>
      <c r="AN173" s="318"/>
      <c r="AO173" s="318"/>
      <c r="AP173" s="318"/>
      <c r="AQ173" s="318"/>
      <c r="AR173" s="318"/>
      <c r="AS173" s="318"/>
    </row>
    <row r="174" spans="12:45" x14ac:dyDescent="0.3">
      <c r="L174" s="318"/>
      <c r="M174" s="318"/>
      <c r="AB174" s="318"/>
      <c r="AC174" s="318"/>
      <c r="AD174" s="318"/>
      <c r="AE174" s="318"/>
      <c r="AF174" s="318"/>
      <c r="AG174" s="318"/>
      <c r="AH174" s="318"/>
      <c r="AI174" s="318"/>
      <c r="AJ174" s="318"/>
      <c r="AK174" s="318"/>
      <c r="AL174" s="318"/>
      <c r="AM174" s="318"/>
      <c r="AN174" s="318"/>
      <c r="AO174" s="318"/>
      <c r="AP174" s="318"/>
      <c r="AQ174" s="318"/>
      <c r="AR174" s="318"/>
      <c r="AS174" s="318"/>
    </row>
    <row r="175" spans="12:45" x14ac:dyDescent="0.3">
      <c r="L175" s="318"/>
      <c r="M175" s="318"/>
      <c r="AB175" s="318"/>
      <c r="AC175" s="318"/>
      <c r="AD175" s="318"/>
      <c r="AE175" s="318"/>
      <c r="AF175" s="318"/>
      <c r="AG175" s="318"/>
      <c r="AH175" s="318"/>
      <c r="AI175" s="318"/>
      <c r="AJ175" s="318"/>
      <c r="AK175" s="318"/>
      <c r="AL175" s="318"/>
      <c r="AM175" s="318"/>
      <c r="AN175" s="318"/>
      <c r="AO175" s="318"/>
      <c r="AP175" s="318"/>
      <c r="AQ175" s="318"/>
      <c r="AR175" s="318"/>
      <c r="AS175" s="318"/>
    </row>
    <row r="176" spans="12:45" x14ac:dyDescent="0.3">
      <c r="L176" s="318"/>
      <c r="M176" s="318"/>
      <c r="AB176" s="318"/>
      <c r="AC176" s="318"/>
      <c r="AD176" s="318"/>
      <c r="AE176" s="318"/>
      <c r="AF176" s="318"/>
      <c r="AG176" s="318"/>
      <c r="AH176" s="318"/>
      <c r="AI176" s="318"/>
      <c r="AJ176" s="318"/>
      <c r="AK176" s="318"/>
      <c r="AL176" s="318"/>
      <c r="AM176" s="318"/>
      <c r="AN176" s="318"/>
      <c r="AO176" s="318"/>
      <c r="AP176" s="318"/>
      <c r="AQ176" s="318"/>
      <c r="AR176" s="318"/>
      <c r="AS176" s="318"/>
    </row>
    <row r="177" spans="12:45" x14ac:dyDescent="0.3">
      <c r="L177" s="318"/>
      <c r="M177" s="318"/>
      <c r="AB177" s="318"/>
      <c r="AC177" s="318"/>
      <c r="AD177" s="318"/>
      <c r="AE177" s="318"/>
      <c r="AF177" s="318"/>
      <c r="AG177" s="318"/>
      <c r="AH177" s="318"/>
      <c r="AI177" s="318"/>
      <c r="AJ177" s="318"/>
      <c r="AK177" s="318"/>
      <c r="AL177" s="318"/>
      <c r="AM177" s="318"/>
      <c r="AN177" s="318"/>
      <c r="AO177" s="318"/>
      <c r="AP177" s="318"/>
      <c r="AQ177" s="318"/>
      <c r="AR177" s="318"/>
      <c r="AS177" s="318"/>
    </row>
    <row r="178" spans="12:45" x14ac:dyDescent="0.3">
      <c r="L178" s="318"/>
      <c r="M178" s="318"/>
      <c r="AB178" s="318"/>
      <c r="AC178" s="318"/>
      <c r="AD178" s="318"/>
      <c r="AE178" s="318"/>
      <c r="AF178" s="318"/>
      <c r="AG178" s="318"/>
      <c r="AH178" s="318"/>
      <c r="AI178" s="318"/>
      <c r="AJ178" s="318"/>
      <c r="AK178" s="318"/>
      <c r="AL178" s="318"/>
      <c r="AM178" s="318"/>
      <c r="AN178" s="318"/>
      <c r="AO178" s="318"/>
      <c r="AP178" s="318"/>
      <c r="AQ178" s="318"/>
      <c r="AR178" s="318"/>
      <c r="AS178" s="318"/>
    </row>
    <row r="179" spans="12:45" x14ac:dyDescent="0.3">
      <c r="L179" s="318"/>
      <c r="M179" s="318"/>
      <c r="AB179" s="318"/>
      <c r="AC179" s="318"/>
      <c r="AD179" s="318"/>
      <c r="AE179" s="318"/>
      <c r="AF179" s="318"/>
      <c r="AG179" s="318"/>
      <c r="AH179" s="318"/>
      <c r="AI179" s="318"/>
      <c r="AJ179" s="318"/>
      <c r="AK179" s="318"/>
      <c r="AL179" s="318"/>
      <c r="AM179" s="318"/>
      <c r="AN179" s="318"/>
      <c r="AO179" s="318"/>
      <c r="AP179" s="318"/>
      <c r="AQ179" s="318"/>
      <c r="AR179" s="318"/>
      <c r="AS179" s="318"/>
    </row>
    <row r="180" spans="12:45" x14ac:dyDescent="0.3">
      <c r="L180" s="318"/>
      <c r="M180" s="318"/>
      <c r="AB180" s="318"/>
      <c r="AC180" s="318"/>
      <c r="AD180" s="318"/>
      <c r="AE180" s="318"/>
      <c r="AF180" s="318"/>
      <c r="AG180" s="318"/>
      <c r="AH180" s="318"/>
      <c r="AI180" s="318"/>
      <c r="AJ180" s="318"/>
      <c r="AK180" s="318"/>
      <c r="AL180" s="318"/>
      <c r="AM180" s="318"/>
      <c r="AN180" s="318"/>
      <c r="AO180" s="318"/>
      <c r="AP180" s="318"/>
      <c r="AQ180" s="318"/>
      <c r="AR180" s="318"/>
      <c r="AS180" s="318"/>
    </row>
    <row r="181" spans="12:45" x14ac:dyDescent="0.3">
      <c r="L181" s="318"/>
      <c r="M181" s="318"/>
      <c r="AB181" s="318"/>
      <c r="AC181" s="318"/>
      <c r="AD181" s="318"/>
      <c r="AE181" s="318"/>
      <c r="AF181" s="318"/>
      <c r="AG181" s="318"/>
      <c r="AH181" s="318"/>
      <c r="AI181" s="318"/>
      <c r="AJ181" s="318"/>
      <c r="AK181" s="318"/>
      <c r="AL181" s="318"/>
      <c r="AM181" s="318"/>
      <c r="AN181" s="318"/>
      <c r="AO181" s="318"/>
      <c r="AP181" s="318"/>
      <c r="AQ181" s="318"/>
      <c r="AR181" s="318"/>
      <c r="AS181" s="318"/>
    </row>
    <row r="182" spans="12:45" x14ac:dyDescent="0.3">
      <c r="L182" s="318"/>
      <c r="M182" s="318"/>
      <c r="AB182" s="318"/>
      <c r="AC182" s="318"/>
      <c r="AD182" s="318"/>
      <c r="AE182" s="318"/>
      <c r="AF182" s="318"/>
      <c r="AG182" s="318"/>
      <c r="AH182" s="318"/>
      <c r="AI182" s="318"/>
      <c r="AJ182" s="318"/>
      <c r="AK182" s="318"/>
      <c r="AL182" s="318"/>
      <c r="AM182" s="318"/>
      <c r="AN182" s="318"/>
      <c r="AO182" s="318"/>
      <c r="AP182" s="318"/>
      <c r="AQ182" s="318"/>
      <c r="AR182" s="318"/>
      <c r="AS182" s="318"/>
    </row>
    <row r="183" spans="12:45" x14ac:dyDescent="0.3">
      <c r="L183" s="318"/>
      <c r="M183" s="318"/>
      <c r="AB183" s="318"/>
      <c r="AC183" s="318"/>
      <c r="AD183" s="318"/>
      <c r="AE183" s="318"/>
      <c r="AF183" s="318"/>
      <c r="AG183" s="318"/>
      <c r="AH183" s="318"/>
      <c r="AI183" s="318"/>
      <c r="AJ183" s="318"/>
      <c r="AK183" s="318"/>
      <c r="AL183" s="318"/>
      <c r="AM183" s="318"/>
      <c r="AN183" s="318"/>
      <c r="AO183" s="318"/>
      <c r="AP183" s="318"/>
      <c r="AQ183" s="318"/>
      <c r="AR183" s="318"/>
      <c r="AS183" s="318"/>
    </row>
    <row r="184" spans="12:45" x14ac:dyDescent="0.3">
      <c r="L184" s="318"/>
      <c r="M184" s="318"/>
      <c r="AB184" s="318"/>
      <c r="AC184" s="318"/>
      <c r="AD184" s="318"/>
      <c r="AE184" s="318"/>
      <c r="AF184" s="318"/>
      <c r="AG184" s="318"/>
      <c r="AH184" s="318"/>
      <c r="AI184" s="318"/>
      <c r="AJ184" s="318"/>
      <c r="AK184" s="318"/>
      <c r="AL184" s="318"/>
      <c r="AM184" s="318"/>
      <c r="AN184" s="318"/>
      <c r="AO184" s="318"/>
      <c r="AP184" s="318"/>
      <c r="AQ184" s="318"/>
      <c r="AR184" s="318"/>
      <c r="AS184" s="318"/>
    </row>
    <row r="185" spans="12:45" x14ac:dyDescent="0.3">
      <c r="L185" s="318"/>
      <c r="M185" s="318"/>
      <c r="AB185" s="318"/>
      <c r="AC185" s="318"/>
      <c r="AD185" s="318"/>
      <c r="AE185" s="318"/>
      <c r="AF185" s="318"/>
      <c r="AG185" s="318"/>
      <c r="AH185" s="318"/>
      <c r="AI185" s="318"/>
      <c r="AJ185" s="318"/>
      <c r="AK185" s="318"/>
      <c r="AL185" s="318"/>
      <c r="AM185" s="318"/>
      <c r="AN185" s="318"/>
      <c r="AO185" s="318"/>
      <c r="AP185" s="318"/>
      <c r="AQ185" s="318"/>
      <c r="AR185" s="318"/>
      <c r="AS185" s="318"/>
    </row>
    <row r="186" spans="12:45" x14ac:dyDescent="0.3">
      <c r="L186" s="318"/>
      <c r="M186" s="318"/>
      <c r="AB186" s="318"/>
      <c r="AC186" s="318"/>
      <c r="AD186" s="318"/>
      <c r="AE186" s="318"/>
      <c r="AF186" s="318"/>
      <c r="AG186" s="318"/>
      <c r="AH186" s="318"/>
      <c r="AI186" s="318"/>
      <c r="AJ186" s="318"/>
      <c r="AK186" s="318"/>
      <c r="AL186" s="318"/>
      <c r="AM186" s="318"/>
      <c r="AN186" s="318"/>
      <c r="AO186" s="318"/>
      <c r="AP186" s="318"/>
      <c r="AQ186" s="318"/>
      <c r="AR186" s="318"/>
      <c r="AS186" s="318"/>
    </row>
    <row r="187" spans="12:45" x14ac:dyDescent="0.3">
      <c r="L187" s="318"/>
      <c r="M187" s="318"/>
      <c r="AB187" s="318"/>
      <c r="AC187" s="318"/>
      <c r="AD187" s="318"/>
      <c r="AE187" s="318"/>
      <c r="AF187" s="318"/>
      <c r="AG187" s="318"/>
      <c r="AH187" s="318"/>
      <c r="AI187" s="318"/>
      <c r="AJ187" s="318"/>
      <c r="AK187" s="318"/>
      <c r="AL187" s="318"/>
      <c r="AM187" s="318"/>
      <c r="AN187" s="318"/>
      <c r="AO187" s="318"/>
      <c r="AP187" s="318"/>
      <c r="AQ187" s="318"/>
      <c r="AR187" s="318"/>
      <c r="AS187" s="318"/>
    </row>
    <row r="188" spans="12:45" x14ac:dyDescent="0.3">
      <c r="L188" s="318"/>
      <c r="M188" s="318"/>
      <c r="AB188" s="318"/>
      <c r="AC188" s="318"/>
      <c r="AD188" s="318"/>
      <c r="AE188" s="318"/>
      <c r="AF188" s="318"/>
      <c r="AG188" s="318"/>
      <c r="AH188" s="318"/>
      <c r="AI188" s="318"/>
      <c r="AJ188" s="318"/>
      <c r="AK188" s="318"/>
      <c r="AL188" s="318"/>
      <c r="AM188" s="318"/>
      <c r="AN188" s="318"/>
      <c r="AO188" s="318"/>
      <c r="AP188" s="318"/>
      <c r="AQ188" s="318"/>
      <c r="AR188" s="318"/>
      <c r="AS188" s="318"/>
    </row>
    <row r="189" spans="12:45" x14ac:dyDescent="0.3">
      <c r="L189" s="318"/>
      <c r="M189" s="318"/>
      <c r="AB189" s="318"/>
      <c r="AC189" s="318"/>
      <c r="AD189" s="318"/>
      <c r="AE189" s="318"/>
      <c r="AF189" s="318"/>
      <c r="AG189" s="318"/>
      <c r="AH189" s="318"/>
      <c r="AI189" s="318"/>
      <c r="AJ189" s="318"/>
      <c r="AK189" s="318"/>
      <c r="AL189" s="318"/>
      <c r="AM189" s="318"/>
      <c r="AN189" s="318"/>
      <c r="AO189" s="318"/>
      <c r="AP189" s="318"/>
      <c r="AQ189" s="318"/>
      <c r="AR189" s="318"/>
      <c r="AS189" s="318"/>
    </row>
    <row r="190" spans="12:45" x14ac:dyDescent="0.3">
      <c r="L190" s="318"/>
      <c r="M190" s="318"/>
      <c r="AB190" s="318"/>
      <c r="AC190" s="318"/>
      <c r="AD190" s="318"/>
      <c r="AE190" s="318"/>
      <c r="AF190" s="318"/>
      <c r="AG190" s="318"/>
      <c r="AH190" s="318"/>
      <c r="AI190" s="318"/>
      <c r="AJ190" s="318"/>
      <c r="AK190" s="318"/>
      <c r="AL190" s="318"/>
      <c r="AM190" s="318"/>
      <c r="AN190" s="318"/>
      <c r="AO190" s="318"/>
      <c r="AP190" s="318"/>
      <c r="AQ190" s="318"/>
      <c r="AR190" s="318"/>
      <c r="AS190" s="318"/>
    </row>
    <row r="191" spans="12:45" x14ac:dyDescent="0.3">
      <c r="L191" s="318"/>
      <c r="M191" s="318"/>
      <c r="AB191" s="318"/>
      <c r="AC191" s="318"/>
      <c r="AD191" s="318"/>
      <c r="AE191" s="318"/>
      <c r="AF191" s="318"/>
      <c r="AG191" s="318"/>
      <c r="AH191" s="318"/>
      <c r="AI191" s="318"/>
      <c r="AJ191" s="318"/>
      <c r="AK191" s="318"/>
      <c r="AL191" s="318"/>
      <c r="AM191" s="318"/>
      <c r="AN191" s="318"/>
      <c r="AO191" s="318"/>
      <c r="AP191" s="318"/>
      <c r="AQ191" s="318"/>
      <c r="AR191" s="318"/>
      <c r="AS191" s="318"/>
    </row>
    <row r="192" spans="12:45" x14ac:dyDescent="0.3">
      <c r="L192" s="318"/>
      <c r="M192" s="318"/>
      <c r="AB192" s="318"/>
      <c r="AC192" s="318"/>
      <c r="AD192" s="318"/>
      <c r="AE192" s="318"/>
      <c r="AF192" s="318"/>
      <c r="AG192" s="318"/>
      <c r="AH192" s="318"/>
      <c r="AI192" s="318"/>
      <c r="AJ192" s="318"/>
      <c r="AK192" s="318"/>
      <c r="AL192" s="318"/>
      <c r="AM192" s="318"/>
      <c r="AN192" s="318"/>
      <c r="AO192" s="318"/>
      <c r="AP192" s="318"/>
      <c r="AQ192" s="318"/>
      <c r="AR192" s="318"/>
      <c r="AS192" s="318"/>
    </row>
    <row r="193" spans="12:45" x14ac:dyDescent="0.3">
      <c r="L193" s="318"/>
      <c r="M193" s="318"/>
      <c r="AB193" s="318"/>
      <c r="AC193" s="318"/>
      <c r="AD193" s="318"/>
      <c r="AE193" s="318"/>
      <c r="AF193" s="318"/>
      <c r="AG193" s="318"/>
      <c r="AH193" s="318"/>
      <c r="AI193" s="318"/>
      <c r="AJ193" s="318"/>
      <c r="AK193" s="318"/>
      <c r="AL193" s="318"/>
      <c r="AM193" s="318"/>
      <c r="AN193" s="318"/>
      <c r="AO193" s="318"/>
      <c r="AP193" s="318"/>
      <c r="AQ193" s="318"/>
      <c r="AR193" s="318"/>
      <c r="AS193" s="318"/>
    </row>
    <row r="194" spans="12:45" x14ac:dyDescent="0.3">
      <c r="L194" s="318"/>
      <c r="M194" s="318"/>
      <c r="AB194" s="318"/>
      <c r="AC194" s="318"/>
      <c r="AD194" s="318"/>
      <c r="AE194" s="318"/>
      <c r="AF194" s="318"/>
      <c r="AG194" s="318"/>
      <c r="AH194" s="318"/>
      <c r="AI194" s="318"/>
      <c r="AJ194" s="318"/>
      <c r="AK194" s="318"/>
      <c r="AL194" s="318"/>
      <c r="AM194" s="318"/>
      <c r="AN194" s="318"/>
      <c r="AO194" s="318"/>
      <c r="AP194" s="318"/>
      <c r="AQ194" s="318"/>
      <c r="AR194" s="318"/>
      <c r="AS194" s="318"/>
    </row>
    <row r="195" spans="12:45" x14ac:dyDescent="0.3">
      <c r="L195" s="318"/>
      <c r="M195" s="318"/>
      <c r="AB195" s="318"/>
      <c r="AC195" s="318"/>
      <c r="AD195" s="318"/>
      <c r="AE195" s="318"/>
      <c r="AF195" s="318"/>
      <c r="AG195" s="318"/>
      <c r="AH195" s="318"/>
      <c r="AI195" s="318"/>
      <c r="AJ195" s="318"/>
      <c r="AK195" s="318"/>
      <c r="AL195" s="318"/>
      <c r="AM195" s="318"/>
      <c r="AN195" s="318"/>
      <c r="AO195" s="318"/>
      <c r="AP195" s="318"/>
      <c r="AQ195" s="318"/>
      <c r="AR195" s="318"/>
      <c r="AS195" s="318"/>
    </row>
    <row r="196" spans="12:45" x14ac:dyDescent="0.3">
      <c r="L196" s="318"/>
      <c r="M196" s="318"/>
      <c r="AB196" s="318"/>
      <c r="AC196" s="318"/>
      <c r="AD196" s="318"/>
      <c r="AE196" s="318"/>
      <c r="AF196" s="318"/>
      <c r="AG196" s="318"/>
      <c r="AH196" s="318"/>
      <c r="AI196" s="318"/>
      <c r="AJ196" s="318"/>
      <c r="AK196" s="318"/>
      <c r="AL196" s="318"/>
      <c r="AM196" s="318"/>
      <c r="AN196" s="318"/>
      <c r="AO196" s="318"/>
      <c r="AP196" s="318"/>
      <c r="AQ196" s="318"/>
      <c r="AR196" s="318"/>
      <c r="AS196" s="318"/>
    </row>
    <row r="197" spans="12:45" x14ac:dyDescent="0.3">
      <c r="L197" s="318"/>
      <c r="M197" s="318"/>
      <c r="AB197" s="318"/>
      <c r="AC197" s="318"/>
      <c r="AD197" s="318"/>
      <c r="AE197" s="318"/>
      <c r="AF197" s="318"/>
      <c r="AG197" s="318"/>
      <c r="AH197" s="318"/>
      <c r="AI197" s="318"/>
      <c r="AJ197" s="318"/>
      <c r="AK197" s="318"/>
      <c r="AL197" s="318"/>
      <c r="AM197" s="318"/>
      <c r="AN197" s="318"/>
      <c r="AO197" s="318"/>
      <c r="AP197" s="318"/>
      <c r="AQ197" s="318"/>
      <c r="AR197" s="318"/>
      <c r="AS197" s="318"/>
    </row>
    <row r="198" spans="12:45" x14ac:dyDescent="0.3">
      <c r="L198" s="318"/>
      <c r="M198" s="318"/>
      <c r="AB198" s="318"/>
      <c r="AC198" s="318"/>
      <c r="AD198" s="318"/>
      <c r="AE198" s="318"/>
      <c r="AF198" s="318"/>
      <c r="AG198" s="318"/>
      <c r="AH198" s="318"/>
      <c r="AI198" s="318"/>
      <c r="AJ198" s="318"/>
      <c r="AK198" s="318"/>
      <c r="AL198" s="318"/>
      <c r="AM198" s="318"/>
      <c r="AN198" s="318"/>
      <c r="AO198" s="318"/>
      <c r="AP198" s="318"/>
      <c r="AQ198" s="318"/>
      <c r="AR198" s="318"/>
      <c r="AS198" s="318"/>
    </row>
    <row r="199" spans="12:45" x14ac:dyDescent="0.3">
      <c r="L199" s="318"/>
      <c r="M199" s="318"/>
      <c r="AB199" s="318"/>
      <c r="AC199" s="318"/>
      <c r="AD199" s="318"/>
      <c r="AE199" s="318"/>
      <c r="AF199" s="318"/>
      <c r="AG199" s="318"/>
      <c r="AH199" s="318"/>
      <c r="AI199" s="318"/>
      <c r="AJ199" s="318"/>
      <c r="AK199" s="318"/>
      <c r="AL199" s="318"/>
      <c r="AM199" s="318"/>
      <c r="AN199" s="318"/>
      <c r="AO199" s="318"/>
      <c r="AP199" s="318"/>
      <c r="AQ199" s="318"/>
      <c r="AR199" s="318"/>
      <c r="AS199" s="318"/>
    </row>
    <row r="200" spans="12:45" x14ac:dyDescent="0.3">
      <c r="L200" s="318"/>
      <c r="M200" s="318"/>
      <c r="AB200" s="318"/>
      <c r="AC200" s="318"/>
      <c r="AD200" s="318"/>
      <c r="AE200" s="318"/>
      <c r="AF200" s="318"/>
      <c r="AG200" s="318"/>
      <c r="AH200" s="318"/>
      <c r="AI200" s="318"/>
      <c r="AJ200" s="318"/>
      <c r="AK200" s="318"/>
      <c r="AL200" s="318"/>
      <c r="AM200" s="318"/>
      <c r="AN200" s="318"/>
      <c r="AO200" s="318"/>
      <c r="AP200" s="318"/>
      <c r="AQ200" s="318"/>
      <c r="AR200" s="318"/>
      <c r="AS200" s="318"/>
    </row>
    <row r="201" spans="12:45" x14ac:dyDescent="0.3">
      <c r="L201" s="318"/>
      <c r="M201" s="318"/>
      <c r="AB201" s="318"/>
      <c r="AC201" s="318"/>
      <c r="AD201" s="318"/>
      <c r="AE201" s="318"/>
      <c r="AF201" s="318"/>
      <c r="AG201" s="318"/>
      <c r="AH201" s="318"/>
      <c r="AI201" s="318"/>
      <c r="AJ201" s="318"/>
      <c r="AK201" s="318"/>
      <c r="AL201" s="318"/>
      <c r="AM201" s="318"/>
      <c r="AN201" s="318"/>
      <c r="AO201" s="318"/>
      <c r="AP201" s="318"/>
      <c r="AQ201" s="318"/>
      <c r="AR201" s="318"/>
      <c r="AS201" s="318"/>
    </row>
    <row r="202" spans="12:45" x14ac:dyDescent="0.3">
      <c r="L202" s="318"/>
      <c r="M202" s="318"/>
      <c r="AB202" s="318"/>
      <c r="AC202" s="318"/>
      <c r="AD202" s="318"/>
      <c r="AE202" s="318"/>
      <c r="AF202" s="318"/>
      <c r="AG202" s="318"/>
      <c r="AH202" s="318"/>
      <c r="AI202" s="318"/>
      <c r="AJ202" s="318"/>
      <c r="AK202" s="318"/>
      <c r="AL202" s="318"/>
      <c r="AM202" s="318"/>
      <c r="AN202" s="318"/>
      <c r="AO202" s="318"/>
      <c r="AP202" s="318"/>
      <c r="AQ202" s="318"/>
      <c r="AR202" s="318"/>
      <c r="AS202" s="318"/>
    </row>
    <row r="203" spans="12:45" x14ac:dyDescent="0.3">
      <c r="L203" s="318"/>
      <c r="M203" s="318"/>
      <c r="AB203" s="318"/>
      <c r="AC203" s="318"/>
      <c r="AD203" s="318"/>
      <c r="AE203" s="318"/>
      <c r="AF203" s="318"/>
      <c r="AG203" s="318"/>
      <c r="AH203" s="318"/>
      <c r="AI203" s="318"/>
      <c r="AJ203" s="318"/>
      <c r="AK203" s="318"/>
      <c r="AL203" s="318"/>
      <c r="AM203" s="318"/>
      <c r="AN203" s="318"/>
      <c r="AO203" s="318"/>
      <c r="AP203" s="318"/>
      <c r="AQ203" s="318"/>
      <c r="AR203" s="318"/>
      <c r="AS203" s="318"/>
    </row>
    <row r="204" spans="12:45" x14ac:dyDescent="0.3">
      <c r="L204" s="318"/>
      <c r="M204" s="318"/>
      <c r="AB204" s="318"/>
      <c r="AC204" s="318"/>
      <c r="AD204" s="318"/>
      <c r="AE204" s="318"/>
      <c r="AF204" s="318"/>
      <c r="AG204" s="318"/>
      <c r="AH204" s="318"/>
      <c r="AI204" s="318"/>
      <c r="AJ204" s="318"/>
      <c r="AK204" s="318"/>
      <c r="AL204" s="318"/>
      <c r="AM204" s="318"/>
      <c r="AN204" s="318"/>
      <c r="AO204" s="318"/>
      <c r="AP204" s="318"/>
      <c r="AQ204" s="318"/>
      <c r="AR204" s="318"/>
      <c r="AS204" s="318"/>
    </row>
    <row r="205" spans="12:45" x14ac:dyDescent="0.3">
      <c r="L205" s="318"/>
      <c r="M205" s="318"/>
      <c r="AB205" s="318"/>
      <c r="AC205" s="318"/>
      <c r="AD205" s="318"/>
      <c r="AE205" s="318"/>
      <c r="AF205" s="318"/>
      <c r="AG205" s="318"/>
      <c r="AH205" s="318"/>
      <c r="AI205" s="318"/>
      <c r="AJ205" s="318"/>
      <c r="AK205" s="318"/>
      <c r="AL205" s="318"/>
      <c r="AM205" s="318"/>
      <c r="AN205" s="318"/>
      <c r="AO205" s="318"/>
      <c r="AP205" s="318"/>
      <c r="AQ205" s="318"/>
      <c r="AR205" s="318"/>
      <c r="AS205" s="318"/>
    </row>
    <row r="206" spans="12:45" x14ac:dyDescent="0.3">
      <c r="L206" s="318"/>
      <c r="M206" s="318"/>
      <c r="AB206" s="318"/>
      <c r="AC206" s="318"/>
      <c r="AD206" s="318"/>
      <c r="AE206" s="318"/>
      <c r="AF206" s="318"/>
      <c r="AG206" s="318"/>
      <c r="AH206" s="318"/>
      <c r="AI206" s="318"/>
      <c r="AJ206" s="318"/>
      <c r="AK206" s="318"/>
      <c r="AL206" s="318"/>
      <c r="AM206" s="318"/>
      <c r="AN206" s="318"/>
      <c r="AO206" s="318"/>
      <c r="AP206" s="318"/>
      <c r="AQ206" s="318"/>
      <c r="AR206" s="318"/>
      <c r="AS206" s="318"/>
    </row>
    <row r="207" spans="12:45" x14ac:dyDescent="0.3">
      <c r="L207" s="318"/>
      <c r="M207" s="318"/>
      <c r="AB207" s="318"/>
      <c r="AC207" s="318"/>
      <c r="AD207" s="318"/>
      <c r="AE207" s="318"/>
      <c r="AF207" s="318"/>
      <c r="AG207" s="318"/>
      <c r="AH207" s="318"/>
      <c r="AI207" s="318"/>
      <c r="AJ207" s="318"/>
      <c r="AK207" s="318"/>
      <c r="AL207" s="318"/>
      <c r="AM207" s="318"/>
      <c r="AN207" s="318"/>
      <c r="AO207" s="318"/>
      <c r="AP207" s="318"/>
      <c r="AQ207" s="318"/>
      <c r="AR207" s="318"/>
      <c r="AS207" s="318"/>
    </row>
    <row r="208" spans="12:45" x14ac:dyDescent="0.3">
      <c r="L208" s="318"/>
      <c r="M208" s="318"/>
      <c r="AB208" s="318"/>
      <c r="AC208" s="318"/>
      <c r="AD208" s="318"/>
      <c r="AE208" s="318"/>
      <c r="AF208" s="318"/>
      <c r="AG208" s="318"/>
      <c r="AH208" s="318"/>
      <c r="AI208" s="318"/>
      <c r="AJ208" s="318"/>
      <c r="AK208" s="318"/>
      <c r="AL208" s="318"/>
      <c r="AM208" s="318"/>
      <c r="AN208" s="318"/>
      <c r="AO208" s="318"/>
      <c r="AP208" s="318"/>
      <c r="AQ208" s="318"/>
      <c r="AR208" s="318"/>
      <c r="AS208" s="318"/>
    </row>
    <row r="209" spans="12:45" x14ac:dyDescent="0.3">
      <c r="L209" s="318"/>
      <c r="M209" s="318"/>
      <c r="AB209" s="318"/>
      <c r="AC209" s="318"/>
      <c r="AD209" s="318"/>
      <c r="AE209" s="318"/>
      <c r="AF209" s="318"/>
      <c r="AG209" s="318"/>
      <c r="AH209" s="318"/>
      <c r="AI209" s="318"/>
      <c r="AJ209" s="318"/>
      <c r="AK209" s="318"/>
      <c r="AL209" s="318"/>
      <c r="AM209" s="318"/>
      <c r="AN209" s="318"/>
      <c r="AO209" s="318"/>
      <c r="AP209" s="318"/>
      <c r="AQ209" s="318"/>
      <c r="AR209" s="318"/>
      <c r="AS209" s="318"/>
    </row>
    <row r="210" spans="12:45" x14ac:dyDescent="0.3">
      <c r="L210" s="318"/>
      <c r="M210" s="318"/>
      <c r="AB210" s="318"/>
      <c r="AC210" s="318"/>
      <c r="AD210" s="318"/>
      <c r="AE210" s="318"/>
      <c r="AF210" s="318"/>
      <c r="AG210" s="318"/>
      <c r="AH210" s="318"/>
      <c r="AI210" s="318"/>
      <c r="AJ210" s="318"/>
      <c r="AK210" s="318"/>
      <c r="AL210" s="318"/>
      <c r="AM210" s="318"/>
      <c r="AN210" s="318"/>
      <c r="AO210" s="318"/>
      <c r="AP210" s="318"/>
      <c r="AQ210" s="318"/>
      <c r="AR210" s="318"/>
      <c r="AS210" s="318"/>
    </row>
    <row r="211" spans="12:45" x14ac:dyDescent="0.3">
      <c r="L211" s="318"/>
      <c r="M211" s="318"/>
      <c r="AB211" s="318"/>
      <c r="AC211" s="318"/>
      <c r="AD211" s="318"/>
      <c r="AE211" s="318"/>
      <c r="AF211" s="318"/>
      <c r="AG211" s="318"/>
      <c r="AH211" s="318"/>
      <c r="AI211" s="318"/>
      <c r="AJ211" s="318"/>
      <c r="AK211" s="318"/>
      <c r="AL211" s="318"/>
      <c r="AM211" s="318"/>
      <c r="AN211" s="318"/>
      <c r="AO211" s="318"/>
      <c r="AP211" s="318"/>
      <c r="AQ211" s="318"/>
      <c r="AR211" s="318"/>
      <c r="AS211" s="318"/>
    </row>
    <row r="212" spans="12:45" x14ac:dyDescent="0.3">
      <c r="L212" s="318"/>
      <c r="M212" s="318"/>
      <c r="AB212" s="318"/>
      <c r="AC212" s="318"/>
      <c r="AD212" s="318"/>
      <c r="AE212" s="318"/>
      <c r="AF212" s="318"/>
      <c r="AG212" s="318"/>
      <c r="AH212" s="318"/>
      <c r="AI212" s="318"/>
      <c r="AJ212" s="318"/>
      <c r="AK212" s="318"/>
      <c r="AL212" s="318"/>
      <c r="AM212" s="318"/>
      <c r="AN212" s="318"/>
      <c r="AO212" s="318"/>
      <c r="AP212" s="318"/>
      <c r="AQ212" s="318"/>
      <c r="AR212" s="318"/>
      <c r="AS212" s="318"/>
    </row>
    <row r="213" spans="12:45" x14ac:dyDescent="0.3">
      <c r="L213" s="318"/>
      <c r="M213" s="318"/>
      <c r="AB213" s="318"/>
      <c r="AC213" s="318"/>
      <c r="AD213" s="318"/>
      <c r="AE213" s="318"/>
      <c r="AF213" s="318"/>
      <c r="AG213" s="318"/>
      <c r="AH213" s="318"/>
      <c r="AI213" s="318"/>
      <c r="AJ213" s="318"/>
      <c r="AK213" s="318"/>
      <c r="AL213" s="318"/>
      <c r="AM213" s="318"/>
      <c r="AN213" s="318"/>
      <c r="AO213" s="318"/>
      <c r="AP213" s="318"/>
      <c r="AQ213" s="318"/>
      <c r="AR213" s="318"/>
      <c r="AS213" s="318"/>
    </row>
    <row r="214" spans="12:45" x14ac:dyDescent="0.3">
      <c r="L214" s="318"/>
      <c r="M214" s="318"/>
      <c r="AB214" s="318"/>
      <c r="AC214" s="318"/>
      <c r="AD214" s="318"/>
      <c r="AE214" s="318"/>
      <c r="AF214" s="318"/>
      <c r="AG214" s="318"/>
      <c r="AH214" s="318"/>
      <c r="AI214" s="318"/>
      <c r="AJ214" s="318"/>
      <c r="AK214" s="318"/>
      <c r="AL214" s="318"/>
      <c r="AM214" s="318"/>
      <c r="AN214" s="318"/>
      <c r="AO214" s="318"/>
      <c r="AP214" s="318"/>
      <c r="AQ214" s="318"/>
      <c r="AR214" s="318"/>
      <c r="AS214" s="318"/>
    </row>
    <row r="215" spans="12:45" x14ac:dyDescent="0.3">
      <c r="L215" s="318"/>
      <c r="M215" s="318"/>
      <c r="AB215" s="318"/>
      <c r="AC215" s="318"/>
      <c r="AD215" s="318"/>
      <c r="AE215" s="318"/>
      <c r="AF215" s="318"/>
      <c r="AG215" s="318"/>
      <c r="AH215" s="318"/>
      <c r="AI215" s="318"/>
      <c r="AJ215" s="318"/>
      <c r="AK215" s="318"/>
      <c r="AL215" s="318"/>
      <c r="AM215" s="318"/>
      <c r="AN215" s="318"/>
      <c r="AO215" s="318"/>
      <c r="AP215" s="318"/>
      <c r="AQ215" s="318"/>
      <c r="AR215" s="318"/>
      <c r="AS215" s="318"/>
    </row>
    <row r="216" spans="12:45" x14ac:dyDescent="0.3">
      <c r="L216" s="318"/>
      <c r="M216" s="318"/>
      <c r="AB216" s="318"/>
      <c r="AC216" s="318"/>
      <c r="AD216" s="318"/>
      <c r="AE216" s="318"/>
      <c r="AF216" s="318"/>
      <c r="AG216" s="318"/>
      <c r="AH216" s="318"/>
      <c r="AI216" s="318"/>
      <c r="AJ216" s="318"/>
      <c r="AK216" s="318"/>
      <c r="AL216" s="318"/>
      <c r="AM216" s="318"/>
      <c r="AN216" s="318"/>
      <c r="AO216" s="318"/>
      <c r="AP216" s="318"/>
      <c r="AQ216" s="318"/>
      <c r="AR216" s="318"/>
      <c r="AS216" s="318"/>
    </row>
    <row r="217" spans="12:45" x14ac:dyDescent="0.3">
      <c r="L217" s="318"/>
      <c r="M217" s="318"/>
      <c r="AB217" s="318"/>
      <c r="AC217" s="318"/>
      <c r="AD217" s="318"/>
      <c r="AE217" s="318"/>
      <c r="AF217" s="318"/>
      <c r="AG217" s="318"/>
      <c r="AH217" s="318"/>
      <c r="AI217" s="318"/>
      <c r="AJ217" s="318"/>
      <c r="AK217" s="318"/>
      <c r="AL217" s="318"/>
      <c r="AM217" s="318"/>
      <c r="AN217" s="318"/>
      <c r="AO217" s="318"/>
      <c r="AP217" s="318"/>
      <c r="AQ217" s="318"/>
      <c r="AR217" s="318"/>
      <c r="AS217" s="318"/>
    </row>
    <row r="218" spans="12:45" x14ac:dyDescent="0.3">
      <c r="L218" s="318"/>
      <c r="M218" s="318"/>
      <c r="AB218" s="318"/>
      <c r="AC218" s="318"/>
      <c r="AD218" s="318"/>
      <c r="AE218" s="318"/>
      <c r="AF218" s="318"/>
      <c r="AG218" s="318"/>
      <c r="AH218" s="318"/>
      <c r="AI218" s="318"/>
      <c r="AJ218" s="318"/>
      <c r="AK218" s="318"/>
      <c r="AL218" s="318"/>
      <c r="AM218" s="318"/>
      <c r="AN218" s="318"/>
      <c r="AO218" s="318"/>
      <c r="AP218" s="318"/>
      <c r="AQ218" s="318"/>
      <c r="AR218" s="318"/>
      <c r="AS218" s="318"/>
    </row>
    <row r="219" spans="12:45" x14ac:dyDescent="0.3">
      <c r="L219" s="318"/>
      <c r="M219" s="318"/>
      <c r="AB219" s="318"/>
      <c r="AC219" s="318"/>
      <c r="AD219" s="318"/>
      <c r="AE219" s="318"/>
      <c r="AF219" s="318"/>
      <c r="AG219" s="318"/>
      <c r="AH219" s="318"/>
      <c r="AI219" s="318"/>
      <c r="AJ219" s="318"/>
      <c r="AK219" s="318"/>
      <c r="AL219" s="318"/>
      <c r="AM219" s="318"/>
      <c r="AN219" s="318"/>
      <c r="AO219" s="318"/>
      <c r="AP219" s="318"/>
      <c r="AQ219" s="318"/>
      <c r="AR219" s="318"/>
      <c r="AS219" s="318"/>
    </row>
    <row r="220" spans="12:45" x14ac:dyDescent="0.3">
      <c r="L220" s="318"/>
      <c r="M220" s="318"/>
      <c r="AB220" s="318"/>
      <c r="AC220" s="318"/>
      <c r="AD220" s="318"/>
      <c r="AE220" s="318"/>
      <c r="AF220" s="318"/>
      <c r="AG220" s="318"/>
      <c r="AH220" s="318"/>
      <c r="AI220" s="318"/>
      <c r="AJ220" s="318"/>
      <c r="AK220" s="318"/>
      <c r="AL220" s="318"/>
      <c r="AM220" s="318"/>
      <c r="AN220" s="318"/>
      <c r="AO220" s="318"/>
      <c r="AP220" s="318"/>
      <c r="AQ220" s="318"/>
      <c r="AR220" s="318"/>
      <c r="AS220" s="318"/>
    </row>
    <row r="221" spans="12:45" x14ac:dyDescent="0.3">
      <c r="L221" s="318"/>
      <c r="M221" s="318"/>
      <c r="AB221" s="318"/>
      <c r="AC221" s="318"/>
      <c r="AD221" s="318"/>
      <c r="AE221" s="318"/>
      <c r="AF221" s="318"/>
      <c r="AG221" s="318"/>
      <c r="AH221" s="318"/>
      <c r="AI221" s="318"/>
      <c r="AJ221" s="318"/>
      <c r="AK221" s="318"/>
      <c r="AL221" s="318"/>
      <c r="AM221" s="318"/>
      <c r="AN221" s="318"/>
      <c r="AO221" s="318"/>
      <c r="AP221" s="318"/>
      <c r="AQ221" s="318"/>
      <c r="AR221" s="318"/>
      <c r="AS221" s="318"/>
    </row>
    <row r="222" spans="12:45" x14ac:dyDescent="0.3">
      <c r="L222" s="318"/>
      <c r="M222" s="318"/>
      <c r="AB222" s="318"/>
      <c r="AC222" s="318"/>
      <c r="AD222" s="318"/>
      <c r="AE222" s="318"/>
      <c r="AF222" s="318"/>
      <c r="AG222" s="318"/>
      <c r="AH222" s="318"/>
      <c r="AI222" s="318"/>
      <c r="AJ222" s="318"/>
      <c r="AK222" s="318"/>
      <c r="AL222" s="318"/>
      <c r="AM222" s="318"/>
      <c r="AN222" s="318"/>
      <c r="AO222" s="318"/>
      <c r="AP222" s="318"/>
      <c r="AQ222" s="318"/>
      <c r="AR222" s="318"/>
      <c r="AS222" s="318"/>
    </row>
    <row r="223" spans="12:45" x14ac:dyDescent="0.3">
      <c r="L223" s="318"/>
      <c r="M223" s="318"/>
      <c r="AB223" s="318"/>
      <c r="AC223" s="318"/>
      <c r="AD223" s="318"/>
      <c r="AE223" s="318"/>
      <c r="AF223" s="318"/>
      <c r="AG223" s="318"/>
      <c r="AH223" s="318"/>
      <c r="AI223" s="318"/>
      <c r="AJ223" s="318"/>
      <c r="AK223" s="318"/>
      <c r="AL223" s="318"/>
      <c r="AM223" s="318"/>
      <c r="AN223" s="318"/>
      <c r="AO223" s="318"/>
      <c r="AP223" s="318"/>
      <c r="AQ223" s="318"/>
      <c r="AR223" s="318"/>
      <c r="AS223" s="318"/>
    </row>
    <row r="224" spans="12:45" x14ac:dyDescent="0.3">
      <c r="L224" s="318"/>
      <c r="M224" s="318"/>
      <c r="AB224" s="318"/>
      <c r="AC224" s="318"/>
      <c r="AD224" s="318"/>
      <c r="AE224" s="318"/>
      <c r="AF224" s="318"/>
      <c r="AG224" s="318"/>
      <c r="AH224" s="318"/>
      <c r="AI224" s="318"/>
      <c r="AJ224" s="318"/>
      <c r="AK224" s="318"/>
      <c r="AL224" s="318"/>
      <c r="AM224" s="318"/>
      <c r="AN224" s="318"/>
      <c r="AO224" s="318"/>
      <c r="AP224" s="318"/>
      <c r="AQ224" s="318"/>
      <c r="AR224" s="318"/>
      <c r="AS224" s="318"/>
    </row>
    <row r="225" spans="12:45" x14ac:dyDescent="0.3">
      <c r="L225" s="318"/>
      <c r="M225" s="318"/>
      <c r="AB225" s="318"/>
      <c r="AC225" s="318"/>
      <c r="AD225" s="318"/>
      <c r="AE225" s="318"/>
      <c r="AF225" s="318"/>
      <c r="AG225" s="318"/>
      <c r="AH225" s="318"/>
      <c r="AI225" s="318"/>
      <c r="AJ225" s="318"/>
      <c r="AK225" s="318"/>
      <c r="AL225" s="318"/>
      <c r="AM225" s="318"/>
      <c r="AN225" s="318"/>
      <c r="AO225" s="318"/>
      <c r="AP225" s="318"/>
      <c r="AQ225" s="318"/>
      <c r="AR225" s="318"/>
      <c r="AS225" s="318"/>
    </row>
    <row r="226" spans="12:45" x14ac:dyDescent="0.3">
      <c r="L226" s="318"/>
      <c r="M226" s="318"/>
      <c r="AB226" s="318"/>
      <c r="AC226" s="318"/>
      <c r="AD226" s="318"/>
      <c r="AE226" s="318"/>
      <c r="AF226" s="318"/>
      <c r="AG226" s="318"/>
      <c r="AH226" s="318"/>
      <c r="AI226" s="318"/>
      <c r="AJ226" s="318"/>
      <c r="AK226" s="318"/>
      <c r="AL226" s="318"/>
      <c r="AM226" s="318"/>
      <c r="AN226" s="318"/>
      <c r="AO226" s="318"/>
      <c r="AP226" s="318"/>
      <c r="AQ226" s="318"/>
      <c r="AR226" s="318"/>
      <c r="AS226" s="318"/>
    </row>
    <row r="227" spans="12:45" x14ac:dyDescent="0.3">
      <c r="L227" s="318"/>
      <c r="M227" s="318"/>
      <c r="AB227" s="318"/>
      <c r="AC227" s="318"/>
      <c r="AD227" s="318"/>
      <c r="AE227" s="318"/>
      <c r="AF227" s="318"/>
      <c r="AG227" s="318"/>
      <c r="AH227" s="318"/>
      <c r="AI227" s="318"/>
      <c r="AJ227" s="318"/>
      <c r="AK227" s="318"/>
      <c r="AL227" s="318"/>
      <c r="AM227" s="318"/>
      <c r="AN227" s="318"/>
      <c r="AO227" s="318"/>
      <c r="AP227" s="318"/>
      <c r="AQ227" s="318"/>
      <c r="AR227" s="318"/>
      <c r="AS227" s="318"/>
    </row>
    <row r="228" spans="12:45" x14ac:dyDescent="0.3">
      <c r="L228" s="318"/>
      <c r="M228" s="318"/>
      <c r="AB228" s="318"/>
      <c r="AC228" s="318"/>
      <c r="AD228" s="318"/>
      <c r="AE228" s="318"/>
      <c r="AF228" s="318"/>
      <c r="AG228" s="318"/>
      <c r="AH228" s="318"/>
      <c r="AI228" s="318"/>
      <c r="AJ228" s="318"/>
      <c r="AK228" s="318"/>
      <c r="AL228" s="318"/>
      <c r="AM228" s="318"/>
      <c r="AN228" s="318"/>
      <c r="AO228" s="318"/>
      <c r="AP228" s="318"/>
      <c r="AQ228" s="318"/>
      <c r="AR228" s="318"/>
      <c r="AS228" s="318"/>
    </row>
    <row r="229" spans="12:45" x14ac:dyDescent="0.3">
      <c r="L229" s="318"/>
      <c r="M229" s="318"/>
      <c r="AB229" s="318"/>
      <c r="AC229" s="318"/>
      <c r="AD229" s="318"/>
      <c r="AE229" s="318"/>
      <c r="AF229" s="318"/>
      <c r="AG229" s="318"/>
      <c r="AH229" s="318"/>
      <c r="AI229" s="318"/>
      <c r="AJ229" s="318"/>
      <c r="AK229" s="318"/>
      <c r="AL229" s="318"/>
      <c r="AM229" s="318"/>
      <c r="AN229" s="318"/>
      <c r="AO229" s="318"/>
      <c r="AP229" s="318"/>
      <c r="AQ229" s="318"/>
      <c r="AR229" s="318"/>
      <c r="AS229" s="318"/>
    </row>
    <row r="230" spans="12:45" x14ac:dyDescent="0.3">
      <c r="L230" s="318"/>
      <c r="M230" s="318"/>
      <c r="AB230" s="318"/>
      <c r="AC230" s="318"/>
      <c r="AD230" s="318"/>
      <c r="AE230" s="318"/>
      <c r="AF230" s="318"/>
      <c r="AG230" s="318"/>
      <c r="AH230" s="318"/>
      <c r="AI230" s="318"/>
      <c r="AJ230" s="318"/>
      <c r="AK230" s="318"/>
      <c r="AL230" s="318"/>
      <c r="AM230" s="318"/>
      <c r="AN230" s="318"/>
      <c r="AO230" s="318"/>
      <c r="AP230" s="318"/>
      <c r="AQ230" s="318"/>
      <c r="AR230" s="318"/>
      <c r="AS230" s="318"/>
    </row>
    <row r="231" spans="12:45" x14ac:dyDescent="0.3">
      <c r="L231" s="318"/>
      <c r="M231" s="318"/>
      <c r="AB231" s="318"/>
      <c r="AC231" s="318"/>
      <c r="AD231" s="318"/>
      <c r="AE231" s="318"/>
      <c r="AF231" s="318"/>
      <c r="AG231" s="318"/>
      <c r="AH231" s="318"/>
      <c r="AI231" s="318"/>
      <c r="AJ231" s="318"/>
      <c r="AK231" s="318"/>
      <c r="AL231" s="318"/>
      <c r="AM231" s="318"/>
      <c r="AN231" s="318"/>
      <c r="AO231" s="318"/>
      <c r="AP231" s="318"/>
      <c r="AQ231" s="318"/>
      <c r="AR231" s="318"/>
      <c r="AS231" s="318"/>
    </row>
    <row r="232" spans="12:45" x14ac:dyDescent="0.3">
      <c r="L232" s="318"/>
      <c r="M232" s="318"/>
      <c r="AB232" s="318"/>
      <c r="AC232" s="318"/>
      <c r="AD232" s="318"/>
      <c r="AE232" s="318"/>
      <c r="AF232" s="318"/>
      <c r="AG232" s="318"/>
      <c r="AH232" s="318"/>
      <c r="AI232" s="318"/>
      <c r="AJ232" s="318"/>
      <c r="AK232" s="318"/>
      <c r="AL232" s="318"/>
      <c r="AM232" s="318"/>
      <c r="AN232" s="318"/>
      <c r="AO232" s="318"/>
      <c r="AP232" s="318"/>
      <c r="AQ232" s="318"/>
      <c r="AR232" s="318"/>
      <c r="AS232" s="318"/>
    </row>
    <row r="233" spans="12:45" x14ac:dyDescent="0.3">
      <c r="L233" s="318"/>
      <c r="M233" s="318"/>
      <c r="AB233" s="318"/>
      <c r="AC233" s="318"/>
      <c r="AD233" s="318"/>
      <c r="AE233" s="318"/>
      <c r="AF233" s="318"/>
      <c r="AG233" s="318"/>
      <c r="AH233" s="318"/>
      <c r="AI233" s="318"/>
      <c r="AJ233" s="318"/>
      <c r="AK233" s="318"/>
      <c r="AL233" s="318"/>
      <c r="AM233" s="318"/>
      <c r="AN233" s="318"/>
      <c r="AO233" s="318"/>
      <c r="AP233" s="318"/>
      <c r="AQ233" s="318"/>
      <c r="AR233" s="318"/>
      <c r="AS233" s="318"/>
    </row>
    <row r="234" spans="12:45" x14ac:dyDescent="0.3">
      <c r="L234" s="318"/>
      <c r="M234" s="318"/>
      <c r="AB234" s="318"/>
      <c r="AC234" s="318"/>
      <c r="AD234" s="318"/>
      <c r="AE234" s="318"/>
      <c r="AF234" s="318"/>
      <c r="AG234" s="318"/>
      <c r="AH234" s="318"/>
      <c r="AI234" s="318"/>
      <c r="AJ234" s="318"/>
      <c r="AK234" s="318"/>
      <c r="AL234" s="318"/>
      <c r="AM234" s="318"/>
      <c r="AN234" s="318"/>
      <c r="AO234" s="318"/>
      <c r="AP234" s="318"/>
      <c r="AQ234" s="318"/>
      <c r="AR234" s="318"/>
      <c r="AS234" s="318"/>
    </row>
    <row r="235" spans="12:45" x14ac:dyDescent="0.3">
      <c r="L235" s="318"/>
      <c r="M235" s="318"/>
      <c r="AB235" s="318"/>
      <c r="AC235" s="318"/>
      <c r="AD235" s="318"/>
      <c r="AE235" s="318"/>
      <c r="AF235" s="318"/>
      <c r="AG235" s="318"/>
      <c r="AH235" s="318"/>
      <c r="AI235" s="318"/>
      <c r="AJ235" s="318"/>
      <c r="AK235" s="318"/>
      <c r="AL235" s="318"/>
      <c r="AM235" s="318"/>
      <c r="AN235" s="318"/>
      <c r="AO235" s="318"/>
      <c r="AP235" s="318"/>
      <c r="AQ235" s="318"/>
      <c r="AR235" s="318"/>
      <c r="AS235" s="318"/>
    </row>
    <row r="236" spans="12:45" x14ac:dyDescent="0.3">
      <c r="L236" s="318"/>
      <c r="M236" s="318"/>
      <c r="AB236" s="318"/>
      <c r="AC236" s="318"/>
      <c r="AD236" s="318"/>
      <c r="AE236" s="318"/>
      <c r="AF236" s="318"/>
      <c r="AG236" s="318"/>
      <c r="AH236" s="318"/>
      <c r="AI236" s="318"/>
      <c r="AJ236" s="318"/>
      <c r="AK236" s="318"/>
      <c r="AL236" s="318"/>
      <c r="AM236" s="318"/>
      <c r="AN236" s="318"/>
      <c r="AO236" s="318"/>
      <c r="AP236" s="318"/>
      <c r="AQ236" s="318"/>
      <c r="AR236" s="318"/>
      <c r="AS236" s="318"/>
    </row>
    <row r="237" spans="12:45" x14ac:dyDescent="0.3">
      <c r="L237" s="318"/>
      <c r="M237" s="318"/>
      <c r="AB237" s="318"/>
      <c r="AC237" s="318"/>
      <c r="AD237" s="318"/>
      <c r="AE237" s="318"/>
      <c r="AF237" s="318"/>
      <c r="AG237" s="318"/>
      <c r="AH237" s="318"/>
      <c r="AI237" s="318"/>
      <c r="AJ237" s="318"/>
      <c r="AK237" s="318"/>
      <c r="AL237" s="318"/>
      <c r="AM237" s="318"/>
      <c r="AN237" s="318"/>
      <c r="AO237" s="318"/>
      <c r="AP237" s="318"/>
      <c r="AQ237" s="318"/>
      <c r="AR237" s="318"/>
      <c r="AS237" s="318"/>
    </row>
    <row r="238" spans="12:45" x14ac:dyDescent="0.3">
      <c r="L238" s="318"/>
      <c r="M238" s="318"/>
      <c r="AB238" s="318"/>
      <c r="AC238" s="318"/>
      <c r="AD238" s="318"/>
      <c r="AE238" s="318"/>
      <c r="AF238" s="318"/>
      <c r="AG238" s="318"/>
      <c r="AH238" s="318"/>
      <c r="AI238" s="318"/>
      <c r="AJ238" s="318"/>
      <c r="AK238" s="318"/>
      <c r="AL238" s="318"/>
      <c r="AM238" s="318"/>
      <c r="AN238" s="318"/>
      <c r="AO238" s="318"/>
      <c r="AP238" s="318"/>
      <c r="AQ238" s="318"/>
      <c r="AR238" s="318"/>
      <c r="AS238" s="318"/>
    </row>
    <row r="239" spans="12:45" x14ac:dyDescent="0.3">
      <c r="L239" s="318"/>
      <c r="M239" s="318"/>
      <c r="AB239" s="318"/>
      <c r="AC239" s="318"/>
      <c r="AD239" s="318"/>
      <c r="AE239" s="318"/>
      <c r="AF239" s="318"/>
      <c r="AG239" s="318"/>
      <c r="AH239" s="318"/>
      <c r="AI239" s="318"/>
      <c r="AJ239" s="318"/>
      <c r="AK239" s="318"/>
      <c r="AL239" s="318"/>
      <c r="AM239" s="318"/>
      <c r="AN239" s="318"/>
      <c r="AO239" s="318"/>
      <c r="AP239" s="318"/>
      <c r="AQ239" s="318"/>
      <c r="AR239" s="318"/>
      <c r="AS239" s="318"/>
    </row>
    <row r="240" spans="12:45" x14ac:dyDescent="0.3">
      <c r="L240" s="318"/>
      <c r="M240" s="318"/>
      <c r="AB240" s="318"/>
      <c r="AC240" s="318"/>
      <c r="AD240" s="318"/>
      <c r="AE240" s="318"/>
      <c r="AF240" s="318"/>
      <c r="AG240" s="318"/>
      <c r="AH240" s="318"/>
      <c r="AI240" s="318"/>
      <c r="AJ240" s="318"/>
      <c r="AK240" s="318"/>
      <c r="AL240" s="318"/>
      <c r="AM240" s="318"/>
      <c r="AN240" s="318"/>
      <c r="AO240" s="318"/>
      <c r="AP240" s="318"/>
      <c r="AQ240" s="318"/>
      <c r="AR240" s="318"/>
      <c r="AS240" s="318"/>
    </row>
    <row r="241" spans="12:45" x14ac:dyDescent="0.3">
      <c r="L241" s="318"/>
      <c r="M241" s="318"/>
      <c r="AB241" s="318"/>
      <c r="AC241" s="318"/>
      <c r="AD241" s="318"/>
      <c r="AE241" s="318"/>
      <c r="AF241" s="318"/>
      <c r="AG241" s="318"/>
      <c r="AH241" s="318"/>
      <c r="AI241" s="318"/>
      <c r="AJ241" s="318"/>
      <c r="AK241" s="318"/>
      <c r="AL241" s="318"/>
      <c r="AM241" s="318"/>
      <c r="AN241" s="318"/>
      <c r="AO241" s="318"/>
      <c r="AP241" s="318"/>
      <c r="AQ241" s="318"/>
      <c r="AR241" s="318"/>
      <c r="AS241" s="318"/>
    </row>
    <row r="242" spans="12:45" x14ac:dyDescent="0.3">
      <c r="L242" s="318"/>
      <c r="M242" s="318"/>
      <c r="AB242" s="318"/>
      <c r="AC242" s="318"/>
      <c r="AD242" s="318"/>
      <c r="AE242" s="318"/>
      <c r="AF242" s="318"/>
      <c r="AG242" s="318"/>
      <c r="AH242" s="318"/>
      <c r="AI242" s="318"/>
      <c r="AJ242" s="318"/>
      <c r="AK242" s="318"/>
      <c r="AL242" s="318"/>
      <c r="AM242" s="318"/>
      <c r="AN242" s="318"/>
      <c r="AO242" s="318"/>
      <c r="AP242" s="318"/>
      <c r="AQ242" s="318"/>
      <c r="AR242" s="318"/>
      <c r="AS242" s="318"/>
    </row>
    <row r="243" spans="12:45" x14ac:dyDescent="0.3">
      <c r="L243" s="318"/>
      <c r="M243" s="318"/>
      <c r="AB243" s="318"/>
      <c r="AC243" s="318"/>
      <c r="AD243" s="318"/>
      <c r="AE243" s="318"/>
      <c r="AF243" s="318"/>
      <c r="AG243" s="318"/>
      <c r="AH243" s="318"/>
      <c r="AI243" s="318"/>
      <c r="AJ243" s="318"/>
      <c r="AK243" s="318"/>
      <c r="AL243" s="318"/>
      <c r="AM243" s="318"/>
      <c r="AN243" s="318"/>
      <c r="AO243" s="318"/>
      <c r="AP243" s="318"/>
      <c r="AQ243" s="318"/>
      <c r="AR243" s="318"/>
      <c r="AS243" s="318"/>
    </row>
    <row r="244" spans="12:45" x14ac:dyDescent="0.3">
      <c r="L244" s="318"/>
      <c r="M244" s="318"/>
      <c r="AB244" s="318"/>
      <c r="AC244" s="318"/>
      <c r="AD244" s="318"/>
      <c r="AE244" s="318"/>
      <c r="AF244" s="318"/>
      <c r="AG244" s="318"/>
      <c r="AH244" s="318"/>
      <c r="AI244" s="318"/>
      <c r="AJ244" s="318"/>
      <c r="AK244" s="318"/>
      <c r="AL244" s="318"/>
      <c r="AM244" s="318"/>
      <c r="AN244" s="318"/>
      <c r="AO244" s="318"/>
      <c r="AP244" s="318"/>
      <c r="AQ244" s="318"/>
      <c r="AR244" s="318"/>
      <c r="AS244" s="318"/>
    </row>
    <row r="245" spans="12:45" x14ac:dyDescent="0.3">
      <c r="L245" s="318"/>
      <c r="M245" s="318"/>
      <c r="AB245" s="318"/>
      <c r="AC245" s="318"/>
      <c r="AD245" s="318"/>
      <c r="AE245" s="318"/>
      <c r="AF245" s="318"/>
      <c r="AG245" s="318"/>
      <c r="AH245" s="318"/>
      <c r="AI245" s="318"/>
      <c r="AJ245" s="318"/>
      <c r="AK245" s="318"/>
      <c r="AL245" s="318"/>
      <c r="AM245" s="318"/>
      <c r="AN245" s="318"/>
      <c r="AO245" s="318"/>
      <c r="AP245" s="318"/>
      <c r="AQ245" s="318"/>
      <c r="AR245" s="318"/>
      <c r="AS245" s="318"/>
    </row>
    <row r="246" spans="12:45" x14ac:dyDescent="0.3">
      <c r="L246" s="318"/>
      <c r="M246" s="318"/>
      <c r="AB246" s="318"/>
      <c r="AC246" s="318"/>
      <c r="AD246" s="318"/>
      <c r="AE246" s="318"/>
      <c r="AF246" s="318"/>
      <c r="AG246" s="318"/>
      <c r="AH246" s="318"/>
      <c r="AI246" s="318"/>
      <c r="AJ246" s="318"/>
      <c r="AK246" s="318"/>
      <c r="AL246" s="318"/>
      <c r="AM246" s="318"/>
      <c r="AN246" s="318"/>
      <c r="AO246" s="318"/>
      <c r="AP246" s="318"/>
      <c r="AQ246" s="318"/>
      <c r="AR246" s="318"/>
      <c r="AS246" s="318"/>
    </row>
    <row r="247" spans="12:45" x14ac:dyDescent="0.3">
      <c r="L247" s="318"/>
      <c r="M247" s="318"/>
      <c r="AB247" s="318"/>
      <c r="AC247" s="318"/>
      <c r="AD247" s="318"/>
      <c r="AE247" s="318"/>
      <c r="AF247" s="318"/>
      <c r="AG247" s="318"/>
      <c r="AH247" s="318"/>
      <c r="AI247" s="318"/>
      <c r="AJ247" s="318"/>
      <c r="AK247" s="318"/>
      <c r="AL247" s="318"/>
      <c r="AM247" s="318"/>
      <c r="AN247" s="318"/>
      <c r="AO247" s="318"/>
      <c r="AP247" s="318"/>
      <c r="AQ247" s="318"/>
      <c r="AR247" s="318"/>
      <c r="AS247" s="318"/>
    </row>
    <row r="248" spans="12:45" x14ac:dyDescent="0.3">
      <c r="L248" s="318"/>
      <c r="M248" s="318"/>
      <c r="AB248" s="318"/>
      <c r="AC248" s="318"/>
      <c r="AD248" s="318"/>
      <c r="AE248" s="318"/>
      <c r="AF248" s="318"/>
      <c r="AG248" s="318"/>
      <c r="AH248" s="318"/>
      <c r="AI248" s="318"/>
      <c r="AJ248" s="318"/>
      <c r="AK248" s="318"/>
      <c r="AL248" s="318"/>
      <c r="AM248" s="318"/>
      <c r="AN248" s="318"/>
      <c r="AO248" s="318"/>
      <c r="AP248" s="318"/>
      <c r="AQ248" s="318"/>
      <c r="AR248" s="318"/>
      <c r="AS248" s="318"/>
    </row>
    <row r="249" spans="12:45" x14ac:dyDescent="0.3">
      <c r="L249" s="318"/>
      <c r="M249" s="318"/>
      <c r="AB249" s="318"/>
      <c r="AC249" s="318"/>
      <c r="AD249" s="318"/>
      <c r="AE249" s="318"/>
      <c r="AF249" s="318"/>
      <c r="AG249" s="318"/>
      <c r="AH249" s="318"/>
      <c r="AI249" s="318"/>
      <c r="AJ249" s="318"/>
      <c r="AK249" s="318"/>
      <c r="AL249" s="318"/>
      <c r="AM249" s="318"/>
      <c r="AN249" s="318"/>
      <c r="AO249" s="318"/>
      <c r="AP249" s="318"/>
      <c r="AQ249" s="318"/>
      <c r="AR249" s="318"/>
      <c r="AS249" s="318"/>
    </row>
    <row r="250" spans="12:45" x14ac:dyDescent="0.3">
      <c r="L250" s="318"/>
      <c r="M250" s="318"/>
      <c r="AB250" s="318"/>
      <c r="AC250" s="318"/>
      <c r="AD250" s="318"/>
      <c r="AE250" s="318"/>
      <c r="AF250" s="318"/>
      <c r="AG250" s="318"/>
      <c r="AH250" s="318"/>
      <c r="AI250" s="318"/>
      <c r="AJ250" s="318"/>
      <c r="AK250" s="318"/>
      <c r="AL250" s="318"/>
      <c r="AM250" s="318"/>
      <c r="AN250" s="318"/>
      <c r="AO250" s="318"/>
      <c r="AP250" s="318"/>
      <c r="AQ250" s="318"/>
      <c r="AR250" s="318"/>
      <c r="AS250" s="318"/>
    </row>
    <row r="251" spans="12:45" x14ac:dyDescent="0.3">
      <c r="L251" s="318"/>
      <c r="M251" s="318"/>
      <c r="AB251" s="318"/>
      <c r="AC251" s="318"/>
      <c r="AD251" s="318"/>
      <c r="AE251" s="318"/>
      <c r="AF251" s="318"/>
      <c r="AG251" s="318"/>
      <c r="AH251" s="318"/>
      <c r="AI251" s="318"/>
      <c r="AJ251" s="318"/>
      <c r="AK251" s="318"/>
      <c r="AL251" s="318"/>
      <c r="AM251" s="318"/>
      <c r="AN251" s="318"/>
      <c r="AO251" s="318"/>
      <c r="AP251" s="318"/>
      <c r="AQ251" s="318"/>
      <c r="AR251" s="318"/>
      <c r="AS251" s="318"/>
    </row>
    <row r="252" spans="12:45" x14ac:dyDescent="0.3">
      <c r="L252" s="318"/>
      <c r="M252" s="318"/>
      <c r="AB252" s="318"/>
      <c r="AC252" s="318"/>
      <c r="AD252" s="318"/>
      <c r="AE252" s="318"/>
      <c r="AF252" s="318"/>
      <c r="AG252" s="318"/>
      <c r="AH252" s="318"/>
      <c r="AI252" s="318"/>
      <c r="AJ252" s="318"/>
      <c r="AK252" s="318"/>
      <c r="AL252" s="318"/>
      <c r="AM252" s="318"/>
      <c r="AN252" s="318"/>
      <c r="AO252" s="318"/>
      <c r="AP252" s="318"/>
      <c r="AQ252" s="318"/>
      <c r="AR252" s="318"/>
      <c r="AS252" s="318"/>
    </row>
    <row r="253" spans="12:45" x14ac:dyDescent="0.3">
      <c r="L253" s="318"/>
      <c r="M253" s="318"/>
      <c r="AB253" s="318"/>
      <c r="AC253" s="318"/>
      <c r="AD253" s="318"/>
      <c r="AE253" s="318"/>
      <c r="AF253" s="318"/>
      <c r="AG253" s="318"/>
      <c r="AH253" s="318"/>
      <c r="AI253" s="318"/>
      <c r="AJ253" s="318"/>
      <c r="AK253" s="318"/>
      <c r="AL253" s="318"/>
      <c r="AM253" s="318"/>
      <c r="AN253" s="318"/>
      <c r="AO253" s="318"/>
      <c r="AP253" s="318"/>
      <c r="AQ253" s="318"/>
      <c r="AR253" s="318"/>
      <c r="AS253" s="318"/>
    </row>
    <row r="254" spans="12:45" x14ac:dyDescent="0.3">
      <c r="L254" s="318"/>
      <c r="M254" s="318"/>
      <c r="AB254" s="318"/>
      <c r="AC254" s="318"/>
      <c r="AD254" s="318"/>
      <c r="AE254" s="318"/>
      <c r="AF254" s="318"/>
      <c r="AG254" s="318"/>
      <c r="AH254" s="318"/>
      <c r="AI254" s="318"/>
      <c r="AJ254" s="318"/>
      <c r="AK254" s="318"/>
      <c r="AL254" s="318"/>
      <c r="AM254" s="318"/>
      <c r="AN254" s="318"/>
      <c r="AO254" s="318"/>
      <c r="AP254" s="318"/>
      <c r="AQ254" s="318"/>
      <c r="AR254" s="318"/>
      <c r="AS254" s="318"/>
    </row>
    <row r="255" spans="12:45" x14ac:dyDescent="0.3">
      <c r="L255" s="318"/>
      <c r="M255" s="318"/>
      <c r="AB255" s="318"/>
      <c r="AC255" s="318"/>
      <c r="AD255" s="318"/>
      <c r="AE255" s="318"/>
      <c r="AF255" s="318"/>
      <c r="AG255" s="318"/>
      <c r="AH255" s="318"/>
      <c r="AI255" s="318"/>
      <c r="AJ255" s="318"/>
      <c r="AK255" s="318"/>
      <c r="AL255" s="318"/>
      <c r="AM255" s="318"/>
      <c r="AN255" s="318"/>
      <c r="AO255" s="318"/>
      <c r="AP255" s="318"/>
      <c r="AQ255" s="318"/>
      <c r="AR255" s="318"/>
      <c r="AS255" s="318"/>
    </row>
    <row r="256" spans="12:45" x14ac:dyDescent="0.3">
      <c r="L256" s="318"/>
      <c r="M256" s="318"/>
      <c r="AB256" s="318"/>
      <c r="AC256" s="318"/>
      <c r="AD256" s="318"/>
      <c r="AE256" s="318"/>
      <c r="AF256" s="318"/>
      <c r="AG256" s="318"/>
      <c r="AH256" s="318"/>
      <c r="AI256" s="318"/>
      <c r="AJ256" s="318"/>
      <c r="AK256" s="318"/>
      <c r="AL256" s="318"/>
      <c r="AM256" s="318"/>
      <c r="AN256" s="318"/>
      <c r="AO256" s="318"/>
      <c r="AP256" s="318"/>
      <c r="AQ256" s="318"/>
      <c r="AR256" s="318"/>
      <c r="AS256" s="318"/>
    </row>
    <row r="257" spans="12:45" x14ac:dyDescent="0.3">
      <c r="L257" s="318"/>
      <c r="M257" s="318"/>
      <c r="AB257" s="318"/>
      <c r="AC257" s="318"/>
      <c r="AD257" s="318"/>
      <c r="AE257" s="318"/>
      <c r="AF257" s="318"/>
      <c r="AG257" s="318"/>
      <c r="AH257" s="318"/>
      <c r="AI257" s="318"/>
      <c r="AJ257" s="318"/>
      <c r="AK257" s="318"/>
      <c r="AL257" s="318"/>
      <c r="AM257" s="318"/>
      <c r="AN257" s="318"/>
      <c r="AO257" s="318"/>
      <c r="AP257" s="318"/>
      <c r="AQ257" s="318"/>
      <c r="AR257" s="318"/>
      <c r="AS257" s="318"/>
    </row>
    <row r="258" spans="12:45" x14ac:dyDescent="0.3">
      <c r="L258" s="318"/>
      <c r="M258" s="318"/>
      <c r="AB258" s="318"/>
      <c r="AC258" s="318"/>
      <c r="AD258" s="318"/>
      <c r="AE258" s="318"/>
      <c r="AF258" s="318"/>
      <c r="AG258" s="318"/>
      <c r="AH258" s="318"/>
      <c r="AI258" s="318"/>
      <c r="AJ258" s="318"/>
      <c r="AK258" s="318"/>
      <c r="AL258" s="318"/>
      <c r="AM258" s="318"/>
      <c r="AN258" s="318"/>
      <c r="AO258" s="318"/>
      <c r="AP258" s="318"/>
      <c r="AQ258" s="318"/>
      <c r="AR258" s="318"/>
      <c r="AS258" s="318"/>
    </row>
    <row r="259" spans="12:45" x14ac:dyDescent="0.3">
      <c r="L259" s="318"/>
      <c r="M259" s="318"/>
      <c r="AB259" s="318"/>
      <c r="AC259" s="318"/>
      <c r="AD259" s="318"/>
      <c r="AE259" s="318"/>
      <c r="AF259" s="318"/>
      <c r="AG259" s="318"/>
      <c r="AH259" s="318"/>
      <c r="AI259" s="318"/>
      <c r="AJ259" s="318"/>
      <c r="AK259" s="318"/>
      <c r="AL259" s="318"/>
      <c r="AM259" s="318"/>
      <c r="AN259" s="318"/>
      <c r="AO259" s="318"/>
      <c r="AP259" s="318"/>
      <c r="AQ259" s="318"/>
      <c r="AR259" s="318"/>
      <c r="AS259" s="318"/>
    </row>
    <row r="260" spans="12:45" x14ac:dyDescent="0.3">
      <c r="L260" s="318"/>
      <c r="M260" s="318"/>
      <c r="AB260" s="318"/>
      <c r="AC260" s="318"/>
      <c r="AD260" s="318"/>
      <c r="AE260" s="318"/>
      <c r="AF260" s="318"/>
      <c r="AG260" s="318"/>
      <c r="AH260" s="318"/>
      <c r="AI260" s="318"/>
      <c r="AJ260" s="318"/>
      <c r="AK260" s="318"/>
      <c r="AL260" s="318"/>
      <c r="AM260" s="318"/>
      <c r="AN260" s="318"/>
      <c r="AO260" s="318"/>
      <c r="AP260" s="318"/>
      <c r="AQ260" s="318"/>
      <c r="AR260" s="318"/>
      <c r="AS260" s="318"/>
    </row>
    <row r="261" spans="12:45" x14ac:dyDescent="0.3">
      <c r="L261" s="318"/>
      <c r="M261" s="318"/>
      <c r="AB261" s="318"/>
      <c r="AC261" s="318"/>
      <c r="AD261" s="318"/>
      <c r="AE261" s="318"/>
      <c r="AF261" s="318"/>
      <c r="AG261" s="318"/>
      <c r="AH261" s="318"/>
      <c r="AI261" s="318"/>
      <c r="AJ261" s="318"/>
      <c r="AK261" s="318"/>
      <c r="AL261" s="318"/>
      <c r="AM261" s="318"/>
      <c r="AN261" s="318"/>
      <c r="AO261" s="318"/>
      <c r="AP261" s="318"/>
      <c r="AQ261" s="318"/>
      <c r="AR261" s="318"/>
      <c r="AS261" s="318"/>
    </row>
    <row r="262" spans="12:45" x14ac:dyDescent="0.3">
      <c r="L262" s="318"/>
      <c r="M262" s="318"/>
      <c r="AB262" s="318"/>
      <c r="AC262" s="318"/>
      <c r="AD262" s="318"/>
      <c r="AE262" s="318"/>
      <c r="AF262" s="318"/>
      <c r="AG262" s="318"/>
      <c r="AH262" s="318"/>
      <c r="AI262" s="318"/>
      <c r="AJ262" s="318"/>
      <c r="AK262" s="318"/>
      <c r="AL262" s="318"/>
      <c r="AM262" s="318"/>
      <c r="AN262" s="318"/>
      <c r="AO262" s="318"/>
      <c r="AP262" s="318"/>
      <c r="AQ262" s="318"/>
      <c r="AR262" s="318"/>
      <c r="AS262" s="318"/>
    </row>
    <row r="263" spans="12:45" x14ac:dyDescent="0.3">
      <c r="L263" s="318"/>
      <c r="M263" s="318"/>
      <c r="AB263" s="318"/>
      <c r="AC263" s="318"/>
      <c r="AD263" s="318"/>
      <c r="AE263" s="318"/>
      <c r="AF263" s="318"/>
      <c r="AG263" s="318"/>
      <c r="AH263" s="318"/>
      <c r="AI263" s="318"/>
      <c r="AJ263" s="318"/>
      <c r="AK263" s="318"/>
      <c r="AL263" s="318"/>
      <c r="AM263" s="318"/>
      <c r="AN263" s="318"/>
      <c r="AO263" s="318"/>
      <c r="AP263" s="318"/>
      <c r="AQ263" s="318"/>
      <c r="AR263" s="318"/>
      <c r="AS263" s="318"/>
    </row>
    <row r="264" spans="12:45" x14ac:dyDescent="0.3">
      <c r="L264" s="318"/>
      <c r="M264" s="318"/>
      <c r="AB264" s="318"/>
      <c r="AC264" s="318"/>
      <c r="AD264" s="318"/>
      <c r="AE264" s="318"/>
      <c r="AF264" s="318"/>
      <c r="AG264" s="318"/>
      <c r="AH264" s="318"/>
      <c r="AI264" s="318"/>
      <c r="AJ264" s="318"/>
      <c r="AK264" s="318"/>
      <c r="AL264" s="318"/>
      <c r="AM264" s="318"/>
      <c r="AN264" s="318"/>
      <c r="AO264" s="318"/>
      <c r="AP264" s="318"/>
      <c r="AQ264" s="318"/>
      <c r="AR264" s="318"/>
      <c r="AS264" s="318"/>
    </row>
    <row r="265" spans="12:45" x14ac:dyDescent="0.3">
      <c r="L265" s="318"/>
      <c r="M265" s="318"/>
      <c r="AB265" s="318"/>
      <c r="AC265" s="318"/>
      <c r="AD265" s="318"/>
      <c r="AE265" s="318"/>
      <c r="AF265" s="318"/>
      <c r="AG265" s="318"/>
      <c r="AH265" s="318"/>
      <c r="AI265" s="318"/>
      <c r="AJ265" s="318"/>
      <c r="AK265" s="318"/>
      <c r="AL265" s="318"/>
      <c r="AM265" s="318"/>
      <c r="AN265" s="318"/>
      <c r="AO265" s="318"/>
      <c r="AP265" s="318"/>
      <c r="AQ265" s="318"/>
      <c r="AR265" s="318"/>
      <c r="AS265" s="318"/>
    </row>
    <row r="266" spans="12:45" x14ac:dyDescent="0.3">
      <c r="L266" s="318"/>
      <c r="M266" s="318"/>
      <c r="AB266" s="318"/>
      <c r="AC266" s="318"/>
      <c r="AD266" s="318"/>
      <c r="AE266" s="318"/>
      <c r="AF266" s="318"/>
      <c r="AG266" s="318"/>
      <c r="AH266" s="318"/>
      <c r="AI266" s="318"/>
      <c r="AJ266" s="318"/>
      <c r="AK266" s="318"/>
      <c r="AL266" s="318"/>
      <c r="AM266" s="318"/>
      <c r="AN266" s="318"/>
      <c r="AO266" s="318"/>
      <c r="AP266" s="318"/>
      <c r="AQ266" s="318"/>
      <c r="AR266" s="318"/>
      <c r="AS266" s="318"/>
    </row>
    <row r="267" spans="12:45" x14ac:dyDescent="0.3">
      <c r="L267" s="318"/>
      <c r="M267" s="318"/>
      <c r="AB267" s="318"/>
      <c r="AC267" s="318"/>
      <c r="AD267" s="318"/>
      <c r="AE267" s="318"/>
      <c r="AF267" s="318"/>
      <c r="AG267" s="318"/>
      <c r="AH267" s="318"/>
      <c r="AI267" s="318"/>
      <c r="AJ267" s="318"/>
      <c r="AK267" s="318"/>
      <c r="AL267" s="318"/>
      <c r="AM267" s="318"/>
      <c r="AN267" s="318"/>
      <c r="AO267" s="318"/>
      <c r="AP267" s="318"/>
      <c r="AQ267" s="318"/>
      <c r="AR267" s="318"/>
      <c r="AS267" s="318"/>
    </row>
    <row r="268" spans="12:45" x14ac:dyDescent="0.3">
      <c r="L268" s="318"/>
      <c r="M268" s="318"/>
      <c r="AB268" s="318"/>
      <c r="AC268" s="318"/>
      <c r="AD268" s="318"/>
      <c r="AE268" s="318"/>
      <c r="AF268" s="318"/>
      <c r="AG268" s="318"/>
      <c r="AH268" s="318"/>
      <c r="AI268" s="318"/>
      <c r="AJ268" s="318"/>
      <c r="AK268" s="318"/>
      <c r="AL268" s="318"/>
      <c r="AM268" s="318"/>
      <c r="AN268" s="318"/>
      <c r="AO268" s="318"/>
      <c r="AP268" s="318"/>
      <c r="AQ268" s="318"/>
      <c r="AR268" s="318"/>
      <c r="AS268" s="318"/>
    </row>
    <row r="269" spans="12:45" x14ac:dyDescent="0.3">
      <c r="L269" s="318"/>
      <c r="M269" s="318"/>
      <c r="AB269" s="318"/>
      <c r="AC269" s="318"/>
      <c r="AD269" s="318"/>
      <c r="AE269" s="318"/>
      <c r="AF269" s="318"/>
      <c r="AG269" s="318"/>
      <c r="AH269" s="318"/>
      <c r="AI269" s="318"/>
      <c r="AJ269" s="318"/>
      <c r="AK269" s="318"/>
      <c r="AL269" s="318"/>
      <c r="AM269" s="318"/>
      <c r="AN269" s="318"/>
      <c r="AO269" s="318"/>
      <c r="AP269" s="318"/>
      <c r="AQ269" s="318"/>
      <c r="AR269" s="318"/>
      <c r="AS269" s="318"/>
    </row>
    <row r="270" spans="12:45" x14ac:dyDescent="0.3">
      <c r="L270" s="318"/>
      <c r="M270" s="318"/>
      <c r="AB270" s="318"/>
      <c r="AC270" s="318"/>
      <c r="AD270" s="318"/>
      <c r="AE270" s="318"/>
      <c r="AF270" s="318"/>
      <c r="AG270" s="318"/>
      <c r="AH270" s="318"/>
      <c r="AI270" s="318"/>
      <c r="AJ270" s="318"/>
      <c r="AK270" s="318"/>
      <c r="AL270" s="318"/>
      <c r="AM270" s="318"/>
      <c r="AN270" s="318"/>
      <c r="AO270" s="318"/>
      <c r="AP270" s="318"/>
      <c r="AQ270" s="318"/>
      <c r="AR270" s="318"/>
      <c r="AS270" s="318"/>
    </row>
    <row r="271" spans="12:45" x14ac:dyDescent="0.3">
      <c r="L271" s="318"/>
      <c r="M271" s="318"/>
      <c r="AB271" s="318"/>
      <c r="AC271" s="318"/>
      <c r="AD271" s="318"/>
      <c r="AE271" s="318"/>
      <c r="AF271" s="318"/>
      <c r="AG271" s="318"/>
      <c r="AH271" s="318"/>
      <c r="AI271" s="318"/>
      <c r="AJ271" s="318"/>
      <c r="AK271" s="318"/>
      <c r="AL271" s="318"/>
      <c r="AM271" s="318"/>
      <c r="AN271" s="318"/>
      <c r="AO271" s="318"/>
      <c r="AP271" s="318"/>
      <c r="AQ271" s="318"/>
      <c r="AR271" s="318"/>
      <c r="AS271" s="318"/>
    </row>
    <row r="272" spans="12:45" x14ac:dyDescent="0.3">
      <c r="L272" s="318"/>
      <c r="M272" s="318"/>
      <c r="AB272" s="318"/>
      <c r="AC272" s="318"/>
      <c r="AD272" s="318"/>
      <c r="AE272" s="318"/>
      <c r="AF272" s="318"/>
      <c r="AG272" s="318"/>
      <c r="AH272" s="318"/>
      <c r="AI272" s="318"/>
      <c r="AJ272" s="318"/>
      <c r="AK272" s="318"/>
      <c r="AL272" s="318"/>
      <c r="AM272" s="318"/>
      <c r="AN272" s="318"/>
      <c r="AO272" s="318"/>
      <c r="AP272" s="318"/>
      <c r="AQ272" s="318"/>
      <c r="AR272" s="318"/>
      <c r="AS272" s="318"/>
    </row>
    <row r="273" spans="12:45" x14ac:dyDescent="0.3">
      <c r="L273" s="318"/>
      <c r="M273" s="318"/>
      <c r="AB273" s="318"/>
      <c r="AC273" s="318"/>
      <c r="AD273" s="318"/>
      <c r="AE273" s="318"/>
      <c r="AF273" s="318"/>
      <c r="AG273" s="318"/>
      <c r="AH273" s="318"/>
      <c r="AI273" s="318"/>
      <c r="AJ273" s="318"/>
      <c r="AK273" s="318"/>
      <c r="AL273" s="318"/>
      <c r="AM273" s="318"/>
      <c r="AN273" s="318"/>
      <c r="AO273" s="318"/>
      <c r="AP273" s="318"/>
      <c r="AQ273" s="318"/>
      <c r="AR273" s="318"/>
      <c r="AS273" s="318"/>
    </row>
    <row r="274" spans="12:45" x14ac:dyDescent="0.3">
      <c r="L274" s="318"/>
      <c r="M274" s="318"/>
      <c r="AB274" s="318"/>
      <c r="AC274" s="318"/>
      <c r="AD274" s="318"/>
      <c r="AE274" s="318"/>
      <c r="AF274" s="318"/>
      <c r="AG274" s="318"/>
      <c r="AH274" s="318"/>
      <c r="AI274" s="318"/>
      <c r="AJ274" s="318"/>
      <c r="AK274" s="318"/>
      <c r="AL274" s="318"/>
      <c r="AM274" s="318"/>
      <c r="AN274" s="318"/>
      <c r="AO274" s="318"/>
      <c r="AP274" s="318"/>
      <c r="AQ274" s="318"/>
      <c r="AR274" s="318"/>
      <c r="AS274" s="318"/>
    </row>
    <row r="275" spans="12:45" x14ac:dyDescent="0.3">
      <c r="L275" s="318"/>
      <c r="M275" s="318"/>
      <c r="AB275" s="318"/>
      <c r="AC275" s="318"/>
      <c r="AD275" s="318"/>
      <c r="AE275" s="318"/>
      <c r="AF275" s="318"/>
      <c r="AG275" s="318"/>
      <c r="AH275" s="318"/>
      <c r="AI275" s="318"/>
      <c r="AJ275" s="318"/>
      <c r="AK275" s="318"/>
      <c r="AL275" s="318"/>
      <c r="AM275" s="318"/>
      <c r="AN275" s="318"/>
      <c r="AO275" s="318"/>
      <c r="AP275" s="318"/>
      <c r="AQ275" s="318"/>
      <c r="AR275" s="318"/>
      <c r="AS275" s="318"/>
    </row>
    <row r="276" spans="12:45" x14ac:dyDescent="0.3">
      <c r="L276" s="318"/>
      <c r="M276" s="318"/>
      <c r="AB276" s="318"/>
      <c r="AC276" s="318"/>
      <c r="AD276" s="318"/>
      <c r="AE276" s="318"/>
      <c r="AF276" s="318"/>
      <c r="AG276" s="318"/>
      <c r="AH276" s="318"/>
      <c r="AI276" s="318"/>
      <c r="AJ276" s="318"/>
      <c r="AK276" s="318"/>
      <c r="AL276" s="318"/>
      <c r="AM276" s="318"/>
      <c r="AN276" s="318"/>
      <c r="AO276" s="318"/>
      <c r="AP276" s="318"/>
      <c r="AQ276" s="318"/>
      <c r="AR276" s="318"/>
      <c r="AS276" s="318"/>
    </row>
    <row r="277" spans="12:45" x14ac:dyDescent="0.3">
      <c r="L277" s="318"/>
      <c r="M277" s="318"/>
      <c r="AB277" s="318"/>
      <c r="AC277" s="318"/>
      <c r="AD277" s="318"/>
      <c r="AE277" s="318"/>
      <c r="AF277" s="318"/>
      <c r="AG277" s="318"/>
      <c r="AH277" s="318"/>
      <c r="AI277" s="318"/>
      <c r="AJ277" s="318"/>
      <c r="AK277" s="318"/>
      <c r="AL277" s="318"/>
      <c r="AM277" s="318"/>
      <c r="AN277" s="318"/>
      <c r="AO277" s="318"/>
      <c r="AP277" s="318"/>
      <c r="AQ277" s="318"/>
      <c r="AR277" s="318"/>
      <c r="AS277" s="318"/>
    </row>
    <row r="278" spans="12:45" x14ac:dyDescent="0.3">
      <c r="L278" s="318"/>
      <c r="M278" s="318"/>
      <c r="AB278" s="318"/>
      <c r="AC278" s="318"/>
      <c r="AD278" s="318"/>
      <c r="AE278" s="318"/>
      <c r="AF278" s="318"/>
      <c r="AG278" s="318"/>
      <c r="AH278" s="318"/>
      <c r="AI278" s="318"/>
      <c r="AJ278" s="318"/>
      <c r="AK278" s="318"/>
      <c r="AL278" s="318"/>
      <c r="AM278" s="318"/>
      <c r="AN278" s="318"/>
      <c r="AO278" s="318"/>
      <c r="AP278" s="318"/>
      <c r="AQ278" s="318"/>
      <c r="AR278" s="318"/>
      <c r="AS278" s="318"/>
    </row>
    <row r="279" spans="12:45" x14ac:dyDescent="0.3">
      <c r="L279" s="318"/>
      <c r="M279" s="318"/>
      <c r="AB279" s="318"/>
      <c r="AC279" s="318"/>
      <c r="AD279" s="318"/>
      <c r="AE279" s="318"/>
      <c r="AF279" s="318"/>
      <c r="AG279" s="318"/>
      <c r="AH279" s="318"/>
      <c r="AI279" s="318"/>
      <c r="AJ279" s="318"/>
      <c r="AK279" s="318"/>
      <c r="AL279" s="318"/>
      <c r="AM279" s="318"/>
      <c r="AN279" s="318"/>
      <c r="AO279" s="318"/>
      <c r="AP279" s="318"/>
      <c r="AQ279" s="318"/>
      <c r="AR279" s="318"/>
      <c r="AS279" s="318"/>
    </row>
    <row r="280" spans="12:45" x14ac:dyDescent="0.3">
      <c r="L280" s="318"/>
      <c r="M280" s="318"/>
      <c r="AB280" s="318"/>
      <c r="AC280" s="318"/>
      <c r="AD280" s="318"/>
      <c r="AE280" s="318"/>
      <c r="AF280" s="318"/>
      <c r="AG280" s="318"/>
      <c r="AH280" s="318"/>
      <c r="AI280" s="318"/>
      <c r="AJ280" s="318"/>
      <c r="AK280" s="318"/>
      <c r="AL280" s="318"/>
      <c r="AM280" s="318"/>
      <c r="AN280" s="318"/>
      <c r="AO280" s="318"/>
      <c r="AP280" s="318"/>
      <c r="AQ280" s="318"/>
      <c r="AR280" s="318"/>
      <c r="AS280" s="318"/>
    </row>
    <row r="281" spans="12:45" x14ac:dyDescent="0.3">
      <c r="L281" s="318"/>
      <c r="M281" s="318"/>
      <c r="AB281" s="318"/>
      <c r="AC281" s="318"/>
      <c r="AD281" s="318"/>
      <c r="AE281" s="318"/>
      <c r="AF281" s="318"/>
      <c r="AG281" s="318"/>
      <c r="AH281" s="318"/>
      <c r="AI281" s="318"/>
      <c r="AJ281" s="318"/>
      <c r="AK281" s="318"/>
      <c r="AL281" s="318"/>
      <c r="AM281" s="318"/>
      <c r="AN281" s="318"/>
      <c r="AO281" s="318"/>
      <c r="AP281" s="318"/>
      <c r="AQ281" s="318"/>
      <c r="AR281" s="318"/>
      <c r="AS281" s="318"/>
    </row>
    <row r="282" spans="12:45" x14ac:dyDescent="0.3">
      <c r="L282" s="318"/>
      <c r="M282" s="318"/>
      <c r="AB282" s="318"/>
      <c r="AC282" s="318"/>
      <c r="AD282" s="318"/>
      <c r="AE282" s="318"/>
      <c r="AF282" s="318"/>
      <c r="AG282" s="318"/>
      <c r="AH282" s="318"/>
      <c r="AI282" s="318"/>
      <c r="AJ282" s="318"/>
      <c r="AK282" s="318"/>
      <c r="AL282" s="318"/>
      <c r="AM282" s="318"/>
      <c r="AN282" s="318"/>
      <c r="AO282" s="318"/>
      <c r="AP282" s="318"/>
      <c r="AQ282" s="318"/>
      <c r="AR282" s="318"/>
      <c r="AS282" s="318"/>
    </row>
    <row r="283" spans="12:45" x14ac:dyDescent="0.3">
      <c r="L283" s="318"/>
      <c r="M283" s="318"/>
      <c r="AB283" s="318"/>
      <c r="AC283" s="318"/>
      <c r="AD283" s="318"/>
      <c r="AE283" s="318"/>
      <c r="AF283" s="318"/>
      <c r="AG283" s="318"/>
      <c r="AH283" s="318"/>
      <c r="AI283" s="318"/>
      <c r="AJ283" s="318"/>
      <c r="AK283" s="318"/>
      <c r="AL283" s="318"/>
      <c r="AM283" s="318"/>
      <c r="AN283" s="318"/>
      <c r="AO283" s="318"/>
      <c r="AP283" s="318"/>
      <c r="AQ283" s="318"/>
      <c r="AR283" s="318"/>
      <c r="AS283" s="318"/>
    </row>
    <row r="284" spans="12:45" x14ac:dyDescent="0.3">
      <c r="L284" s="318"/>
      <c r="M284" s="318"/>
      <c r="AB284" s="318"/>
      <c r="AC284" s="318"/>
      <c r="AD284" s="318"/>
      <c r="AE284" s="318"/>
      <c r="AF284" s="318"/>
      <c r="AG284" s="318"/>
      <c r="AH284" s="318"/>
      <c r="AI284" s="318"/>
      <c r="AJ284" s="318"/>
      <c r="AK284" s="318"/>
      <c r="AL284" s="318"/>
      <c r="AM284" s="318"/>
      <c r="AN284" s="318"/>
      <c r="AO284" s="318"/>
      <c r="AP284" s="318"/>
      <c r="AQ284" s="318"/>
      <c r="AR284" s="318"/>
      <c r="AS284" s="318"/>
    </row>
    <row r="285" spans="12:45" x14ac:dyDescent="0.3">
      <c r="L285" s="318"/>
      <c r="M285" s="318"/>
      <c r="AB285" s="318"/>
      <c r="AC285" s="318"/>
      <c r="AD285" s="318"/>
      <c r="AE285" s="318"/>
      <c r="AF285" s="318"/>
      <c r="AG285" s="318"/>
      <c r="AH285" s="318"/>
      <c r="AI285" s="318"/>
      <c r="AJ285" s="318"/>
      <c r="AK285" s="318"/>
      <c r="AL285" s="318"/>
      <c r="AM285" s="318"/>
      <c r="AN285" s="318"/>
      <c r="AO285" s="318"/>
      <c r="AP285" s="318"/>
      <c r="AQ285" s="318"/>
      <c r="AR285" s="318"/>
      <c r="AS285" s="318"/>
    </row>
    <row r="286" spans="12:45" x14ac:dyDescent="0.3">
      <c r="L286" s="318"/>
      <c r="M286" s="318"/>
      <c r="AB286" s="318"/>
      <c r="AC286" s="318"/>
      <c r="AD286" s="318"/>
      <c r="AE286" s="318"/>
      <c r="AF286" s="318"/>
      <c r="AG286" s="318"/>
      <c r="AH286" s="318"/>
      <c r="AI286" s="318"/>
      <c r="AJ286" s="318"/>
      <c r="AK286" s="318"/>
      <c r="AL286" s="318"/>
      <c r="AM286" s="318"/>
      <c r="AN286" s="318"/>
      <c r="AO286" s="318"/>
      <c r="AP286" s="318"/>
      <c r="AQ286" s="318"/>
      <c r="AR286" s="318"/>
      <c r="AS286" s="318"/>
    </row>
    <row r="287" spans="12:45" x14ac:dyDescent="0.3">
      <c r="L287" s="318"/>
      <c r="M287" s="318"/>
      <c r="AB287" s="318"/>
      <c r="AC287" s="318"/>
      <c r="AD287" s="318"/>
      <c r="AE287" s="318"/>
      <c r="AF287" s="318"/>
      <c r="AG287" s="318"/>
      <c r="AH287" s="318"/>
      <c r="AI287" s="318"/>
      <c r="AJ287" s="318"/>
      <c r="AK287" s="318"/>
      <c r="AL287" s="318"/>
      <c r="AM287" s="318"/>
      <c r="AN287" s="318"/>
      <c r="AO287" s="318"/>
      <c r="AP287" s="318"/>
      <c r="AQ287" s="318"/>
      <c r="AR287" s="318"/>
      <c r="AS287" s="318"/>
    </row>
    <row r="288" spans="12:45" x14ac:dyDescent="0.3">
      <c r="L288" s="318"/>
      <c r="M288" s="318"/>
      <c r="AB288" s="318"/>
      <c r="AC288" s="318"/>
      <c r="AD288" s="318"/>
      <c r="AE288" s="318"/>
      <c r="AF288" s="318"/>
      <c r="AG288" s="318"/>
      <c r="AH288" s="318"/>
      <c r="AI288" s="318"/>
      <c r="AJ288" s="318"/>
      <c r="AK288" s="318"/>
      <c r="AL288" s="318"/>
      <c r="AM288" s="318"/>
      <c r="AN288" s="318"/>
      <c r="AO288" s="318"/>
      <c r="AP288" s="318"/>
      <c r="AQ288" s="318"/>
      <c r="AR288" s="318"/>
      <c r="AS288" s="318"/>
    </row>
    <row r="289" spans="12:45" x14ac:dyDescent="0.3">
      <c r="L289" s="318"/>
      <c r="M289" s="318"/>
      <c r="AB289" s="318"/>
      <c r="AC289" s="318"/>
      <c r="AD289" s="318"/>
      <c r="AE289" s="318"/>
      <c r="AF289" s="318"/>
      <c r="AG289" s="318"/>
      <c r="AH289" s="318"/>
      <c r="AI289" s="318"/>
      <c r="AJ289" s="318"/>
      <c r="AK289" s="318"/>
      <c r="AL289" s="318"/>
      <c r="AM289" s="318"/>
      <c r="AN289" s="318"/>
      <c r="AO289" s="318"/>
      <c r="AP289" s="318"/>
      <c r="AQ289" s="318"/>
      <c r="AR289" s="318"/>
      <c r="AS289" s="318"/>
    </row>
    <row r="290" spans="12:45" x14ac:dyDescent="0.3">
      <c r="L290" s="318"/>
      <c r="M290" s="318"/>
      <c r="AB290" s="318"/>
      <c r="AC290" s="318"/>
      <c r="AD290" s="318"/>
      <c r="AE290" s="318"/>
      <c r="AF290" s="318"/>
      <c r="AG290" s="318"/>
      <c r="AH290" s="318"/>
      <c r="AI290" s="318"/>
      <c r="AJ290" s="318"/>
      <c r="AK290" s="318"/>
      <c r="AL290" s="318"/>
      <c r="AM290" s="318"/>
      <c r="AN290" s="318"/>
      <c r="AO290" s="318"/>
      <c r="AP290" s="318"/>
      <c r="AQ290" s="318"/>
      <c r="AR290" s="318"/>
      <c r="AS290" s="318"/>
    </row>
    <row r="291" spans="12:45" x14ac:dyDescent="0.3">
      <c r="L291" s="318"/>
      <c r="M291" s="318"/>
      <c r="AB291" s="318"/>
      <c r="AC291" s="318"/>
      <c r="AD291" s="318"/>
      <c r="AE291" s="318"/>
      <c r="AF291" s="318"/>
      <c r="AG291" s="318"/>
      <c r="AH291" s="318"/>
      <c r="AI291" s="318"/>
      <c r="AJ291" s="318"/>
      <c r="AK291" s="318"/>
      <c r="AL291" s="318"/>
      <c r="AM291" s="318"/>
      <c r="AN291" s="318"/>
      <c r="AO291" s="318"/>
      <c r="AP291" s="318"/>
      <c r="AQ291" s="318"/>
      <c r="AR291" s="318"/>
      <c r="AS291" s="318"/>
    </row>
    <row r="292" spans="12:45" x14ac:dyDescent="0.3">
      <c r="L292" s="318"/>
      <c r="M292" s="318"/>
      <c r="AB292" s="318"/>
      <c r="AC292" s="318"/>
      <c r="AD292" s="318"/>
      <c r="AE292" s="318"/>
      <c r="AF292" s="318"/>
      <c r="AG292" s="318"/>
      <c r="AH292" s="318"/>
      <c r="AI292" s="318"/>
      <c r="AJ292" s="318"/>
      <c r="AK292" s="318"/>
      <c r="AL292" s="318"/>
      <c r="AM292" s="318"/>
      <c r="AN292" s="318"/>
      <c r="AO292" s="318"/>
      <c r="AP292" s="318"/>
      <c r="AQ292" s="318"/>
      <c r="AR292" s="318"/>
      <c r="AS292" s="318"/>
    </row>
    <row r="293" spans="12:45" x14ac:dyDescent="0.3">
      <c r="L293" s="318"/>
      <c r="M293" s="318"/>
      <c r="AB293" s="318"/>
      <c r="AC293" s="318"/>
      <c r="AD293" s="318"/>
      <c r="AE293" s="318"/>
      <c r="AF293" s="318"/>
      <c r="AG293" s="318"/>
      <c r="AH293" s="318"/>
      <c r="AI293" s="318"/>
      <c r="AJ293" s="318"/>
      <c r="AK293" s="318"/>
      <c r="AL293" s="318"/>
      <c r="AM293" s="318"/>
      <c r="AN293" s="318"/>
      <c r="AO293" s="318"/>
      <c r="AP293" s="318"/>
      <c r="AQ293" s="318"/>
      <c r="AR293" s="318"/>
      <c r="AS293" s="318"/>
    </row>
    <row r="294" spans="12:45" x14ac:dyDescent="0.3">
      <c r="L294" s="318"/>
      <c r="M294" s="318"/>
      <c r="AB294" s="318"/>
      <c r="AC294" s="318"/>
      <c r="AD294" s="318"/>
      <c r="AE294" s="318"/>
      <c r="AF294" s="318"/>
      <c r="AG294" s="318"/>
      <c r="AH294" s="318"/>
      <c r="AI294" s="318"/>
      <c r="AJ294" s="318"/>
      <c r="AK294" s="318"/>
      <c r="AL294" s="318"/>
      <c r="AM294" s="318"/>
      <c r="AN294" s="318"/>
      <c r="AO294" s="318"/>
      <c r="AP294" s="318"/>
      <c r="AQ294" s="318"/>
      <c r="AR294" s="318"/>
      <c r="AS294" s="318"/>
    </row>
    <row r="295" spans="12:45" x14ac:dyDescent="0.3">
      <c r="L295" s="318"/>
      <c r="M295" s="318"/>
      <c r="AB295" s="318"/>
      <c r="AC295" s="318"/>
      <c r="AD295" s="318"/>
      <c r="AE295" s="318"/>
      <c r="AF295" s="318"/>
      <c r="AG295" s="318"/>
      <c r="AH295" s="318"/>
      <c r="AI295" s="318"/>
      <c r="AJ295" s="318"/>
      <c r="AK295" s="318"/>
      <c r="AL295" s="318"/>
      <c r="AM295" s="318"/>
      <c r="AN295" s="318"/>
      <c r="AO295" s="318"/>
      <c r="AP295" s="318"/>
      <c r="AQ295" s="318"/>
      <c r="AR295" s="318"/>
      <c r="AS295" s="318"/>
    </row>
    <row r="296" spans="12:45" x14ac:dyDescent="0.3">
      <c r="L296" s="318"/>
      <c r="M296" s="318"/>
      <c r="AB296" s="318"/>
      <c r="AC296" s="318"/>
      <c r="AD296" s="318"/>
      <c r="AE296" s="318"/>
      <c r="AF296" s="318"/>
      <c r="AG296" s="318"/>
      <c r="AH296" s="318"/>
      <c r="AI296" s="318"/>
      <c r="AJ296" s="318"/>
      <c r="AK296" s="318"/>
      <c r="AL296" s="318"/>
      <c r="AM296" s="318"/>
      <c r="AN296" s="318"/>
      <c r="AO296" s="318"/>
      <c r="AP296" s="318"/>
      <c r="AQ296" s="318"/>
      <c r="AR296" s="318"/>
      <c r="AS296" s="318"/>
    </row>
    <row r="297" spans="12:45" x14ac:dyDescent="0.3">
      <c r="L297" s="318"/>
      <c r="M297" s="318"/>
      <c r="AB297" s="318"/>
      <c r="AC297" s="318"/>
      <c r="AD297" s="318"/>
      <c r="AE297" s="318"/>
      <c r="AF297" s="318"/>
      <c r="AG297" s="318"/>
      <c r="AH297" s="318"/>
      <c r="AI297" s="318"/>
      <c r="AJ297" s="318"/>
      <c r="AK297" s="318"/>
      <c r="AL297" s="318"/>
      <c r="AM297" s="318"/>
      <c r="AN297" s="318"/>
      <c r="AO297" s="318"/>
      <c r="AP297" s="318"/>
      <c r="AQ297" s="318"/>
      <c r="AR297" s="318"/>
      <c r="AS297" s="318"/>
    </row>
    <row r="298" spans="12:45" x14ac:dyDescent="0.3">
      <c r="L298" s="318"/>
      <c r="M298" s="318"/>
      <c r="AB298" s="318"/>
      <c r="AC298" s="318"/>
      <c r="AD298" s="318"/>
      <c r="AE298" s="318"/>
      <c r="AF298" s="318"/>
      <c r="AG298" s="318"/>
      <c r="AH298" s="318"/>
      <c r="AI298" s="318"/>
      <c r="AJ298" s="318"/>
      <c r="AK298" s="318"/>
      <c r="AL298" s="318"/>
      <c r="AM298" s="318"/>
      <c r="AN298" s="318"/>
      <c r="AO298" s="318"/>
      <c r="AP298" s="318"/>
      <c r="AQ298" s="318"/>
      <c r="AR298" s="318"/>
      <c r="AS298" s="318"/>
    </row>
    <row r="299" spans="12:45" x14ac:dyDescent="0.3">
      <c r="L299" s="318"/>
      <c r="M299" s="318"/>
      <c r="AB299" s="318"/>
      <c r="AC299" s="318"/>
      <c r="AD299" s="318"/>
      <c r="AE299" s="318"/>
      <c r="AF299" s="318"/>
      <c r="AG299" s="318"/>
      <c r="AH299" s="318"/>
      <c r="AI299" s="318"/>
      <c r="AJ299" s="318"/>
      <c r="AK299" s="318"/>
      <c r="AL299" s="318"/>
      <c r="AM299" s="318"/>
      <c r="AN299" s="318"/>
      <c r="AO299" s="318"/>
      <c r="AP299" s="318"/>
      <c r="AQ299" s="318"/>
      <c r="AR299" s="318"/>
      <c r="AS299" s="318"/>
    </row>
    <row r="300" spans="12:45" x14ac:dyDescent="0.3">
      <c r="L300" s="318"/>
      <c r="M300" s="318"/>
      <c r="AB300" s="318"/>
      <c r="AC300" s="318"/>
      <c r="AD300" s="318"/>
      <c r="AE300" s="318"/>
      <c r="AF300" s="318"/>
      <c r="AG300" s="318"/>
      <c r="AH300" s="318"/>
      <c r="AI300" s="318"/>
      <c r="AJ300" s="318"/>
      <c r="AK300" s="318"/>
      <c r="AL300" s="318"/>
      <c r="AM300" s="318"/>
      <c r="AN300" s="318"/>
      <c r="AO300" s="318"/>
      <c r="AP300" s="318"/>
      <c r="AQ300" s="318"/>
      <c r="AR300" s="318"/>
      <c r="AS300" s="318"/>
    </row>
    <row r="301" spans="12:45" x14ac:dyDescent="0.3">
      <c r="L301" s="318"/>
      <c r="M301" s="318"/>
      <c r="AB301" s="318"/>
      <c r="AC301" s="318"/>
      <c r="AD301" s="318"/>
      <c r="AE301" s="318"/>
      <c r="AF301" s="318"/>
      <c r="AG301" s="318"/>
      <c r="AH301" s="318"/>
      <c r="AI301" s="318"/>
      <c r="AJ301" s="318"/>
      <c r="AK301" s="318"/>
      <c r="AL301" s="318"/>
      <c r="AM301" s="318"/>
      <c r="AN301" s="318"/>
      <c r="AO301" s="318"/>
      <c r="AP301" s="318"/>
      <c r="AQ301" s="318"/>
      <c r="AR301" s="318"/>
      <c r="AS301" s="318"/>
    </row>
    <row r="302" spans="12:45" x14ac:dyDescent="0.3">
      <c r="L302" s="318"/>
      <c r="M302" s="318"/>
      <c r="AB302" s="318"/>
      <c r="AC302" s="318"/>
      <c r="AD302" s="318"/>
      <c r="AE302" s="318"/>
      <c r="AF302" s="318"/>
      <c r="AG302" s="318"/>
      <c r="AH302" s="318"/>
      <c r="AI302" s="318"/>
      <c r="AJ302" s="318"/>
      <c r="AK302" s="318"/>
      <c r="AL302" s="318"/>
      <c r="AM302" s="318"/>
      <c r="AN302" s="318"/>
      <c r="AO302" s="318"/>
      <c r="AP302" s="318"/>
      <c r="AQ302" s="318"/>
      <c r="AR302" s="318"/>
      <c r="AS302" s="318"/>
    </row>
    <row r="303" spans="12:45" x14ac:dyDescent="0.3">
      <c r="L303" s="318"/>
      <c r="M303" s="318"/>
      <c r="AB303" s="318"/>
      <c r="AC303" s="318"/>
      <c r="AD303" s="318"/>
      <c r="AE303" s="318"/>
      <c r="AF303" s="318"/>
      <c r="AG303" s="318"/>
      <c r="AH303" s="318"/>
      <c r="AI303" s="318"/>
      <c r="AJ303" s="318"/>
      <c r="AK303" s="318"/>
      <c r="AL303" s="318"/>
      <c r="AM303" s="318"/>
      <c r="AN303" s="318"/>
      <c r="AO303" s="318"/>
      <c r="AP303" s="318"/>
      <c r="AQ303" s="318"/>
      <c r="AR303" s="318"/>
      <c r="AS303" s="318"/>
    </row>
    <row r="304" spans="12:45" x14ac:dyDescent="0.3">
      <c r="L304" s="318"/>
      <c r="M304" s="318"/>
      <c r="AB304" s="318"/>
      <c r="AC304" s="318"/>
      <c r="AD304" s="318"/>
      <c r="AE304" s="318"/>
      <c r="AF304" s="318"/>
      <c r="AG304" s="318"/>
      <c r="AH304" s="318"/>
      <c r="AI304" s="318"/>
      <c r="AJ304" s="318"/>
      <c r="AK304" s="318"/>
      <c r="AL304" s="318"/>
      <c r="AM304" s="318"/>
      <c r="AN304" s="318"/>
      <c r="AO304" s="318"/>
      <c r="AP304" s="318"/>
      <c r="AQ304" s="318"/>
      <c r="AR304" s="318"/>
      <c r="AS304" s="318"/>
    </row>
    <row r="305" spans="12:45" x14ac:dyDescent="0.3">
      <c r="L305" s="318"/>
      <c r="M305" s="318"/>
      <c r="AB305" s="318"/>
      <c r="AC305" s="318"/>
      <c r="AD305" s="318"/>
      <c r="AE305" s="318"/>
      <c r="AF305" s="318"/>
      <c r="AG305" s="318"/>
      <c r="AH305" s="318"/>
      <c r="AI305" s="318"/>
      <c r="AJ305" s="318"/>
      <c r="AK305" s="318"/>
      <c r="AL305" s="318"/>
      <c r="AM305" s="318"/>
      <c r="AN305" s="318"/>
      <c r="AO305" s="318"/>
      <c r="AP305" s="318"/>
      <c r="AQ305" s="318"/>
      <c r="AR305" s="318"/>
      <c r="AS305" s="318"/>
    </row>
    <row r="306" spans="12:45" x14ac:dyDescent="0.3">
      <c r="L306" s="318"/>
      <c r="M306" s="318"/>
      <c r="AB306" s="318"/>
      <c r="AC306" s="318"/>
      <c r="AD306" s="318"/>
      <c r="AE306" s="318"/>
      <c r="AF306" s="318"/>
      <c r="AG306" s="318"/>
      <c r="AH306" s="318"/>
      <c r="AI306" s="318"/>
      <c r="AJ306" s="318"/>
      <c r="AK306" s="318"/>
      <c r="AL306" s="318"/>
      <c r="AM306" s="318"/>
      <c r="AN306" s="318"/>
      <c r="AO306" s="318"/>
      <c r="AP306" s="318"/>
      <c r="AQ306" s="318"/>
      <c r="AR306" s="318"/>
      <c r="AS306" s="318"/>
    </row>
    <row r="307" spans="12:45" x14ac:dyDescent="0.3">
      <c r="L307" s="318"/>
      <c r="M307" s="318"/>
      <c r="AB307" s="318"/>
      <c r="AC307" s="318"/>
      <c r="AD307" s="318"/>
      <c r="AE307" s="318"/>
      <c r="AF307" s="318"/>
      <c r="AG307" s="318"/>
      <c r="AH307" s="318"/>
      <c r="AI307" s="318"/>
      <c r="AJ307" s="318"/>
      <c r="AK307" s="318"/>
      <c r="AL307" s="318"/>
      <c r="AM307" s="318"/>
      <c r="AN307" s="318"/>
      <c r="AO307" s="318"/>
      <c r="AP307" s="318"/>
      <c r="AQ307" s="318"/>
      <c r="AR307" s="318"/>
      <c r="AS307" s="318"/>
    </row>
    <row r="308" spans="12:45" x14ac:dyDescent="0.3">
      <c r="L308" s="318"/>
      <c r="M308" s="318"/>
      <c r="AB308" s="318"/>
      <c r="AC308" s="318"/>
      <c r="AD308" s="318"/>
      <c r="AE308" s="318"/>
      <c r="AF308" s="318"/>
      <c r="AG308" s="318"/>
      <c r="AH308" s="318"/>
      <c r="AI308" s="318"/>
      <c r="AJ308" s="318"/>
      <c r="AK308" s="318"/>
      <c r="AL308" s="318"/>
      <c r="AM308" s="318"/>
      <c r="AN308" s="318"/>
      <c r="AO308" s="318"/>
      <c r="AP308" s="318"/>
      <c r="AQ308" s="318"/>
      <c r="AR308" s="318"/>
      <c r="AS308" s="318"/>
    </row>
    <row r="309" spans="12:45" x14ac:dyDescent="0.3">
      <c r="L309" s="318"/>
      <c r="M309" s="318"/>
      <c r="AB309" s="318"/>
      <c r="AC309" s="318"/>
      <c r="AD309" s="318"/>
      <c r="AE309" s="318"/>
      <c r="AF309" s="318"/>
      <c r="AG309" s="318"/>
      <c r="AH309" s="318"/>
      <c r="AI309" s="318"/>
      <c r="AJ309" s="318"/>
      <c r="AK309" s="318"/>
      <c r="AL309" s="318"/>
      <c r="AM309" s="318"/>
      <c r="AN309" s="318"/>
      <c r="AO309" s="318"/>
      <c r="AP309" s="318"/>
      <c r="AQ309" s="318"/>
      <c r="AR309" s="318"/>
      <c r="AS309" s="318"/>
    </row>
    <row r="310" spans="12:45" x14ac:dyDescent="0.3">
      <c r="L310" s="318"/>
      <c r="M310" s="318"/>
      <c r="AB310" s="318"/>
      <c r="AC310" s="318"/>
      <c r="AD310" s="318"/>
      <c r="AE310" s="318"/>
      <c r="AF310" s="318"/>
      <c r="AG310" s="318"/>
      <c r="AH310" s="318"/>
      <c r="AI310" s="318"/>
      <c r="AJ310" s="318"/>
      <c r="AK310" s="318"/>
      <c r="AL310" s="318"/>
      <c r="AM310" s="318"/>
      <c r="AN310" s="318"/>
      <c r="AO310" s="318"/>
      <c r="AP310" s="318"/>
      <c r="AQ310" s="318"/>
      <c r="AR310" s="318"/>
      <c r="AS310" s="318"/>
    </row>
    <row r="311" spans="12:45" x14ac:dyDescent="0.3">
      <c r="L311" s="318"/>
      <c r="M311" s="318"/>
      <c r="AB311" s="318"/>
      <c r="AC311" s="318"/>
      <c r="AD311" s="318"/>
      <c r="AE311" s="318"/>
      <c r="AF311" s="318"/>
      <c r="AG311" s="318"/>
      <c r="AH311" s="318"/>
      <c r="AI311" s="318"/>
      <c r="AJ311" s="318"/>
      <c r="AK311" s="318"/>
      <c r="AL311" s="318"/>
      <c r="AM311" s="318"/>
      <c r="AN311" s="318"/>
      <c r="AO311" s="318"/>
      <c r="AP311" s="318"/>
      <c r="AQ311" s="318"/>
      <c r="AR311" s="318"/>
      <c r="AS311" s="318"/>
    </row>
    <row r="312" spans="12:45" x14ac:dyDescent="0.3">
      <c r="L312" s="318"/>
      <c r="M312" s="318"/>
      <c r="AB312" s="318"/>
      <c r="AC312" s="318"/>
      <c r="AD312" s="318"/>
      <c r="AE312" s="318"/>
      <c r="AF312" s="318"/>
      <c r="AG312" s="318"/>
      <c r="AH312" s="318"/>
      <c r="AI312" s="318"/>
      <c r="AJ312" s="318"/>
      <c r="AK312" s="318"/>
      <c r="AL312" s="318"/>
      <c r="AM312" s="318"/>
      <c r="AN312" s="318"/>
      <c r="AO312" s="318"/>
      <c r="AP312" s="318"/>
      <c r="AQ312" s="318"/>
      <c r="AR312" s="318"/>
      <c r="AS312" s="318"/>
    </row>
    <row r="313" spans="12:45" x14ac:dyDescent="0.3">
      <c r="L313" s="318"/>
      <c r="M313" s="318"/>
      <c r="AB313" s="318"/>
      <c r="AC313" s="318"/>
      <c r="AD313" s="318"/>
      <c r="AE313" s="318"/>
      <c r="AF313" s="318"/>
      <c r="AG313" s="318"/>
      <c r="AH313" s="318"/>
      <c r="AI313" s="318"/>
      <c r="AJ313" s="318"/>
      <c r="AK313" s="318"/>
      <c r="AL313" s="318"/>
      <c r="AM313" s="318"/>
      <c r="AN313" s="318"/>
      <c r="AO313" s="318"/>
      <c r="AP313" s="318"/>
      <c r="AQ313" s="318"/>
      <c r="AR313" s="318"/>
      <c r="AS313" s="318"/>
    </row>
    <row r="314" spans="12:45" x14ac:dyDescent="0.3">
      <c r="L314" s="318"/>
      <c r="M314" s="318"/>
      <c r="AB314" s="318"/>
      <c r="AC314" s="318"/>
      <c r="AD314" s="318"/>
      <c r="AE314" s="318"/>
      <c r="AF314" s="318"/>
      <c r="AG314" s="318"/>
      <c r="AH314" s="318"/>
      <c r="AI314" s="318"/>
      <c r="AJ314" s="318"/>
      <c r="AK314" s="318"/>
      <c r="AL314" s="318"/>
      <c r="AM314" s="318"/>
      <c r="AN314" s="318"/>
      <c r="AO314" s="318"/>
      <c r="AP314" s="318"/>
      <c r="AQ314" s="318"/>
      <c r="AR314" s="318"/>
      <c r="AS314" s="318"/>
    </row>
    <row r="315" spans="12:45" x14ac:dyDescent="0.3">
      <c r="L315" s="318"/>
      <c r="M315" s="318"/>
      <c r="AB315" s="318"/>
      <c r="AC315" s="318"/>
      <c r="AD315" s="318"/>
      <c r="AE315" s="318"/>
      <c r="AF315" s="318"/>
      <c r="AG315" s="318"/>
      <c r="AH315" s="318"/>
      <c r="AI315" s="318"/>
      <c r="AJ315" s="318"/>
      <c r="AK315" s="318"/>
      <c r="AL315" s="318"/>
      <c r="AM315" s="318"/>
      <c r="AN315" s="318"/>
      <c r="AO315" s="318"/>
      <c r="AP315" s="318"/>
      <c r="AQ315" s="318"/>
      <c r="AR315" s="318"/>
      <c r="AS315" s="318"/>
    </row>
    <row r="316" spans="12:45" x14ac:dyDescent="0.3">
      <c r="L316" s="318"/>
      <c r="M316" s="318"/>
      <c r="AB316" s="318"/>
      <c r="AC316" s="318"/>
      <c r="AD316" s="318"/>
      <c r="AE316" s="318"/>
      <c r="AF316" s="318"/>
      <c r="AG316" s="318"/>
      <c r="AH316" s="318"/>
      <c r="AI316" s="318"/>
      <c r="AJ316" s="318"/>
      <c r="AK316" s="318"/>
      <c r="AL316" s="318"/>
      <c r="AM316" s="318"/>
      <c r="AN316" s="318"/>
      <c r="AO316" s="318"/>
      <c r="AP316" s="318"/>
      <c r="AQ316" s="318"/>
      <c r="AR316" s="318"/>
      <c r="AS316" s="318"/>
    </row>
    <row r="317" spans="12:45" x14ac:dyDescent="0.3">
      <c r="L317" s="318"/>
      <c r="M317" s="318"/>
      <c r="AB317" s="318"/>
      <c r="AC317" s="318"/>
      <c r="AD317" s="318"/>
      <c r="AE317" s="318"/>
      <c r="AF317" s="318"/>
      <c r="AG317" s="318"/>
      <c r="AH317" s="318"/>
      <c r="AI317" s="318"/>
      <c r="AJ317" s="318"/>
      <c r="AK317" s="318"/>
      <c r="AL317" s="318"/>
      <c r="AM317" s="318"/>
      <c r="AN317" s="318"/>
      <c r="AO317" s="318"/>
      <c r="AP317" s="318"/>
      <c r="AQ317" s="318"/>
      <c r="AR317" s="318"/>
      <c r="AS317" s="318"/>
    </row>
    <row r="318" spans="12:45" x14ac:dyDescent="0.3">
      <c r="L318" s="318"/>
      <c r="M318" s="318"/>
      <c r="AB318" s="318"/>
      <c r="AC318" s="318"/>
      <c r="AD318" s="318"/>
      <c r="AE318" s="318"/>
      <c r="AF318" s="318"/>
      <c r="AG318" s="318"/>
      <c r="AH318" s="318"/>
      <c r="AI318" s="318"/>
      <c r="AJ318" s="318"/>
      <c r="AK318" s="318"/>
      <c r="AL318" s="318"/>
      <c r="AM318" s="318"/>
      <c r="AN318" s="318"/>
      <c r="AO318" s="318"/>
      <c r="AP318" s="318"/>
      <c r="AQ318" s="318"/>
      <c r="AR318" s="318"/>
      <c r="AS318" s="318"/>
    </row>
    <row r="319" spans="12:45" x14ac:dyDescent="0.3">
      <c r="L319" s="318"/>
      <c r="M319" s="318"/>
      <c r="AB319" s="318"/>
      <c r="AC319" s="318"/>
      <c r="AD319" s="318"/>
      <c r="AE319" s="318"/>
      <c r="AF319" s="318"/>
      <c r="AG319" s="318"/>
      <c r="AH319" s="318"/>
      <c r="AI319" s="318"/>
      <c r="AJ319" s="318"/>
      <c r="AK319" s="318"/>
      <c r="AL319" s="318"/>
      <c r="AM319" s="318"/>
      <c r="AN319" s="318"/>
      <c r="AO319" s="318"/>
      <c r="AP319" s="318"/>
      <c r="AQ319" s="318"/>
      <c r="AR319" s="318"/>
      <c r="AS319" s="318"/>
    </row>
    <row r="320" spans="12:45" x14ac:dyDescent="0.3">
      <c r="L320" s="318"/>
      <c r="M320" s="318"/>
      <c r="AB320" s="318"/>
      <c r="AC320" s="318"/>
      <c r="AD320" s="318"/>
      <c r="AE320" s="318"/>
      <c r="AF320" s="318"/>
      <c r="AG320" s="318"/>
      <c r="AH320" s="318"/>
      <c r="AI320" s="318"/>
      <c r="AJ320" s="318"/>
      <c r="AK320" s="318"/>
      <c r="AL320" s="318"/>
      <c r="AM320" s="318"/>
      <c r="AN320" s="318"/>
      <c r="AO320" s="318"/>
      <c r="AP320" s="318"/>
      <c r="AQ320" s="318"/>
      <c r="AR320" s="318"/>
      <c r="AS320" s="318"/>
    </row>
    <row r="321" spans="12:45" x14ac:dyDescent="0.3">
      <c r="L321" s="318"/>
      <c r="M321" s="318"/>
      <c r="AB321" s="318"/>
      <c r="AC321" s="318"/>
      <c r="AD321" s="318"/>
      <c r="AE321" s="318"/>
      <c r="AF321" s="318"/>
      <c r="AG321" s="318"/>
      <c r="AH321" s="318"/>
      <c r="AI321" s="318"/>
      <c r="AJ321" s="318"/>
      <c r="AK321" s="318"/>
      <c r="AL321" s="318"/>
      <c r="AM321" s="318"/>
      <c r="AN321" s="318"/>
      <c r="AO321" s="318"/>
      <c r="AP321" s="318"/>
      <c r="AQ321" s="318"/>
      <c r="AR321" s="318"/>
      <c r="AS321" s="318"/>
    </row>
    <row r="322" spans="12:45" x14ac:dyDescent="0.3">
      <c r="L322" s="318"/>
      <c r="M322" s="318"/>
      <c r="AB322" s="318"/>
      <c r="AC322" s="318"/>
      <c r="AD322" s="318"/>
      <c r="AE322" s="318"/>
      <c r="AF322" s="318"/>
      <c r="AG322" s="318"/>
      <c r="AH322" s="318"/>
      <c r="AI322" s="318"/>
      <c r="AJ322" s="318"/>
      <c r="AK322" s="318"/>
      <c r="AL322" s="318"/>
      <c r="AM322" s="318"/>
      <c r="AN322" s="318"/>
      <c r="AO322" s="318"/>
      <c r="AP322" s="318"/>
      <c r="AQ322" s="318"/>
      <c r="AR322" s="318"/>
      <c r="AS322" s="318"/>
    </row>
    <row r="323" spans="12:45" x14ac:dyDescent="0.3">
      <c r="L323" s="318"/>
      <c r="M323" s="318"/>
      <c r="AB323" s="318"/>
      <c r="AC323" s="318"/>
      <c r="AD323" s="318"/>
      <c r="AE323" s="318"/>
      <c r="AF323" s="318"/>
      <c r="AG323" s="318"/>
      <c r="AH323" s="318"/>
      <c r="AI323" s="318"/>
      <c r="AJ323" s="318"/>
      <c r="AK323" s="318"/>
      <c r="AL323" s="318"/>
      <c r="AM323" s="318"/>
      <c r="AN323" s="318"/>
      <c r="AO323" s="318"/>
      <c r="AP323" s="318"/>
      <c r="AQ323" s="318"/>
      <c r="AR323" s="318"/>
      <c r="AS323" s="318"/>
    </row>
    <row r="324" spans="12:45" x14ac:dyDescent="0.3">
      <c r="L324" s="318"/>
      <c r="M324" s="318"/>
      <c r="AB324" s="318"/>
      <c r="AC324" s="318"/>
      <c r="AD324" s="318"/>
      <c r="AE324" s="318"/>
      <c r="AF324" s="318"/>
      <c r="AG324" s="318"/>
      <c r="AH324" s="318"/>
      <c r="AI324" s="318"/>
      <c r="AJ324" s="318"/>
      <c r="AK324" s="318"/>
      <c r="AL324" s="318"/>
      <c r="AM324" s="318"/>
      <c r="AN324" s="318"/>
      <c r="AO324" s="318"/>
      <c r="AP324" s="318"/>
      <c r="AQ324" s="318"/>
      <c r="AR324" s="318"/>
      <c r="AS324" s="318"/>
    </row>
    <row r="325" spans="12:45" x14ac:dyDescent="0.3">
      <c r="L325" s="318"/>
      <c r="M325" s="318"/>
      <c r="AB325" s="318"/>
      <c r="AC325" s="318"/>
      <c r="AD325" s="318"/>
      <c r="AE325" s="318"/>
      <c r="AF325" s="318"/>
      <c r="AG325" s="318"/>
      <c r="AH325" s="318"/>
      <c r="AI325" s="318"/>
      <c r="AJ325" s="318"/>
      <c r="AK325" s="318"/>
      <c r="AL325" s="318"/>
      <c r="AM325" s="318"/>
      <c r="AN325" s="318"/>
      <c r="AO325" s="318"/>
      <c r="AP325" s="318"/>
      <c r="AQ325" s="318"/>
      <c r="AR325" s="318"/>
      <c r="AS325" s="318"/>
    </row>
    <row r="326" spans="12:45" x14ac:dyDescent="0.3">
      <c r="L326" s="318"/>
      <c r="M326" s="318"/>
      <c r="AB326" s="318"/>
      <c r="AC326" s="318"/>
      <c r="AD326" s="318"/>
      <c r="AE326" s="318"/>
      <c r="AF326" s="318"/>
      <c r="AG326" s="318"/>
      <c r="AH326" s="318"/>
      <c r="AI326" s="318"/>
      <c r="AJ326" s="318"/>
      <c r="AK326" s="318"/>
      <c r="AL326" s="318"/>
      <c r="AM326" s="318"/>
      <c r="AN326" s="318"/>
      <c r="AO326" s="318"/>
      <c r="AP326" s="318"/>
      <c r="AQ326" s="318"/>
      <c r="AR326" s="318"/>
      <c r="AS326" s="318"/>
    </row>
    <row r="327" spans="12:45" x14ac:dyDescent="0.3">
      <c r="L327" s="318"/>
      <c r="M327" s="318"/>
      <c r="AB327" s="318"/>
      <c r="AC327" s="318"/>
      <c r="AD327" s="318"/>
      <c r="AE327" s="318"/>
      <c r="AF327" s="318"/>
      <c r="AG327" s="318"/>
      <c r="AH327" s="318"/>
      <c r="AI327" s="318"/>
      <c r="AJ327" s="318"/>
      <c r="AK327" s="318"/>
      <c r="AL327" s="318"/>
      <c r="AM327" s="318"/>
      <c r="AN327" s="318"/>
      <c r="AO327" s="318"/>
      <c r="AP327" s="318"/>
      <c r="AQ327" s="318"/>
      <c r="AR327" s="318"/>
      <c r="AS327" s="318"/>
    </row>
    <row r="328" spans="12:45" x14ac:dyDescent="0.3">
      <c r="L328" s="318"/>
      <c r="M328" s="318"/>
      <c r="AB328" s="318"/>
      <c r="AC328" s="318"/>
      <c r="AD328" s="318"/>
      <c r="AE328" s="318"/>
      <c r="AF328" s="318"/>
      <c r="AG328" s="318"/>
      <c r="AH328" s="318"/>
      <c r="AI328" s="318"/>
      <c r="AJ328" s="318"/>
      <c r="AK328" s="318"/>
      <c r="AL328" s="318"/>
      <c r="AM328" s="318"/>
      <c r="AN328" s="318"/>
      <c r="AO328" s="318"/>
      <c r="AP328" s="318"/>
      <c r="AQ328" s="318"/>
      <c r="AR328" s="318"/>
      <c r="AS328" s="318"/>
    </row>
    <row r="329" spans="12:45" x14ac:dyDescent="0.3">
      <c r="L329" s="318"/>
      <c r="M329" s="318"/>
      <c r="AB329" s="318"/>
      <c r="AC329" s="318"/>
      <c r="AD329" s="318"/>
      <c r="AE329" s="318"/>
      <c r="AF329" s="318"/>
      <c r="AG329" s="318"/>
      <c r="AH329" s="318"/>
      <c r="AI329" s="318"/>
      <c r="AJ329" s="318"/>
      <c r="AK329" s="318"/>
      <c r="AL329" s="318"/>
      <c r="AM329" s="318"/>
      <c r="AN329" s="318"/>
      <c r="AO329" s="318"/>
      <c r="AP329" s="318"/>
      <c r="AQ329" s="318"/>
      <c r="AR329" s="318"/>
      <c r="AS329" s="318"/>
    </row>
    <row r="330" spans="12:45" x14ac:dyDescent="0.3">
      <c r="L330" s="318"/>
      <c r="M330" s="318"/>
      <c r="AB330" s="318"/>
      <c r="AC330" s="318"/>
      <c r="AD330" s="318"/>
      <c r="AE330" s="318"/>
      <c r="AF330" s="318"/>
      <c r="AG330" s="318"/>
      <c r="AH330" s="318"/>
      <c r="AI330" s="318"/>
      <c r="AJ330" s="318"/>
      <c r="AK330" s="318"/>
      <c r="AL330" s="318"/>
      <c r="AM330" s="318"/>
      <c r="AN330" s="318"/>
      <c r="AO330" s="318"/>
      <c r="AP330" s="318"/>
      <c r="AQ330" s="318"/>
      <c r="AR330" s="318"/>
      <c r="AS330" s="318"/>
    </row>
    <row r="331" spans="12:45" x14ac:dyDescent="0.3">
      <c r="L331" s="318"/>
      <c r="M331" s="318"/>
      <c r="AB331" s="318"/>
      <c r="AC331" s="318"/>
      <c r="AD331" s="318"/>
      <c r="AE331" s="318"/>
      <c r="AF331" s="318"/>
      <c r="AG331" s="318"/>
      <c r="AH331" s="318"/>
      <c r="AI331" s="318"/>
      <c r="AJ331" s="318"/>
      <c r="AK331" s="318"/>
      <c r="AL331" s="318"/>
      <c r="AM331" s="318"/>
      <c r="AN331" s="318"/>
      <c r="AO331" s="318"/>
      <c r="AP331" s="318"/>
      <c r="AQ331" s="318"/>
      <c r="AR331" s="318"/>
      <c r="AS331" s="318"/>
    </row>
    <row r="332" spans="12:45" x14ac:dyDescent="0.3">
      <c r="L332" s="318"/>
      <c r="M332" s="318"/>
      <c r="AB332" s="318"/>
      <c r="AC332" s="318"/>
      <c r="AD332" s="318"/>
      <c r="AE332" s="318"/>
      <c r="AF332" s="318"/>
      <c r="AG332" s="318"/>
      <c r="AH332" s="318"/>
      <c r="AI332" s="318"/>
      <c r="AJ332" s="318"/>
      <c r="AK332" s="318"/>
      <c r="AL332" s="318"/>
      <c r="AM332" s="318"/>
      <c r="AN332" s="318"/>
      <c r="AO332" s="318"/>
      <c r="AP332" s="318"/>
      <c r="AQ332" s="318"/>
      <c r="AR332" s="318"/>
      <c r="AS332" s="318"/>
    </row>
    <row r="333" spans="12:45" x14ac:dyDescent="0.3">
      <c r="L333" s="318"/>
      <c r="M333" s="318"/>
      <c r="AB333" s="318"/>
      <c r="AC333" s="318"/>
      <c r="AD333" s="318"/>
      <c r="AE333" s="318"/>
      <c r="AF333" s="318"/>
      <c r="AG333" s="318"/>
      <c r="AH333" s="318"/>
      <c r="AI333" s="318"/>
      <c r="AJ333" s="318"/>
      <c r="AK333" s="318"/>
      <c r="AL333" s="318"/>
      <c r="AM333" s="318"/>
      <c r="AN333" s="318"/>
      <c r="AO333" s="318"/>
      <c r="AP333" s="318"/>
      <c r="AQ333" s="318"/>
      <c r="AR333" s="318"/>
      <c r="AS333" s="318"/>
    </row>
    <row r="334" spans="12:45" x14ac:dyDescent="0.3">
      <c r="L334" s="318"/>
      <c r="M334" s="318"/>
      <c r="AB334" s="318"/>
      <c r="AC334" s="318"/>
      <c r="AD334" s="318"/>
      <c r="AE334" s="318"/>
      <c r="AF334" s="318"/>
      <c r="AG334" s="318"/>
      <c r="AH334" s="318"/>
      <c r="AI334" s="318"/>
      <c r="AJ334" s="318"/>
      <c r="AK334" s="318"/>
      <c r="AL334" s="318"/>
      <c r="AM334" s="318"/>
      <c r="AN334" s="318"/>
      <c r="AO334" s="318"/>
      <c r="AP334" s="318"/>
      <c r="AQ334" s="318"/>
      <c r="AR334" s="318"/>
      <c r="AS334" s="318"/>
    </row>
    <row r="335" spans="12:45" x14ac:dyDescent="0.3">
      <c r="L335" s="318"/>
      <c r="M335" s="318"/>
      <c r="AB335" s="318"/>
      <c r="AC335" s="318"/>
      <c r="AD335" s="318"/>
      <c r="AE335" s="318"/>
      <c r="AF335" s="318"/>
      <c r="AG335" s="318"/>
      <c r="AH335" s="318"/>
      <c r="AI335" s="318"/>
      <c r="AJ335" s="318"/>
      <c r="AK335" s="318"/>
      <c r="AL335" s="318"/>
      <c r="AM335" s="318"/>
      <c r="AN335" s="318"/>
      <c r="AO335" s="318"/>
      <c r="AP335" s="318"/>
      <c r="AQ335" s="318"/>
      <c r="AR335" s="318"/>
      <c r="AS335" s="318"/>
    </row>
    <row r="336" spans="12:45" x14ac:dyDescent="0.3">
      <c r="L336" s="318"/>
      <c r="M336" s="318"/>
      <c r="AB336" s="318"/>
      <c r="AC336" s="318"/>
      <c r="AD336" s="318"/>
      <c r="AE336" s="318"/>
      <c r="AF336" s="318"/>
      <c r="AG336" s="318"/>
      <c r="AH336" s="318"/>
      <c r="AI336" s="318"/>
      <c r="AJ336" s="318"/>
      <c r="AK336" s="318"/>
      <c r="AL336" s="318"/>
      <c r="AM336" s="318"/>
      <c r="AN336" s="318"/>
      <c r="AO336" s="318"/>
      <c r="AP336" s="318"/>
      <c r="AQ336" s="318"/>
      <c r="AR336" s="318"/>
      <c r="AS336" s="318"/>
    </row>
    <row r="337" spans="12:45" x14ac:dyDescent="0.3">
      <c r="L337" s="318"/>
      <c r="M337" s="318"/>
      <c r="AB337" s="318"/>
      <c r="AC337" s="318"/>
      <c r="AD337" s="318"/>
      <c r="AE337" s="318"/>
      <c r="AF337" s="318"/>
      <c r="AG337" s="318"/>
      <c r="AH337" s="318"/>
      <c r="AI337" s="318"/>
      <c r="AJ337" s="318"/>
      <c r="AK337" s="318"/>
      <c r="AL337" s="318"/>
      <c r="AM337" s="318"/>
      <c r="AN337" s="318"/>
      <c r="AO337" s="318"/>
      <c r="AP337" s="318"/>
      <c r="AQ337" s="318"/>
      <c r="AR337" s="318"/>
      <c r="AS337" s="318"/>
    </row>
    <row r="338" spans="12:45" x14ac:dyDescent="0.3">
      <c r="L338" s="318"/>
      <c r="M338" s="318"/>
      <c r="AB338" s="318"/>
      <c r="AC338" s="318"/>
      <c r="AD338" s="318"/>
      <c r="AE338" s="318"/>
      <c r="AF338" s="318"/>
      <c r="AG338" s="318"/>
      <c r="AH338" s="318"/>
      <c r="AI338" s="318"/>
      <c r="AJ338" s="318"/>
      <c r="AK338" s="318"/>
      <c r="AL338" s="318"/>
      <c r="AM338" s="318"/>
      <c r="AN338" s="318"/>
      <c r="AO338" s="318"/>
      <c r="AP338" s="318"/>
      <c r="AQ338" s="318"/>
      <c r="AR338" s="318"/>
      <c r="AS338" s="318"/>
    </row>
    <row r="339" spans="12:45" x14ac:dyDescent="0.3">
      <c r="L339" s="318"/>
      <c r="M339" s="318"/>
      <c r="AB339" s="318"/>
      <c r="AC339" s="318"/>
      <c r="AD339" s="318"/>
      <c r="AE339" s="318"/>
      <c r="AF339" s="318"/>
      <c r="AG339" s="318"/>
      <c r="AH339" s="318"/>
      <c r="AI339" s="318"/>
      <c r="AJ339" s="318"/>
      <c r="AK339" s="318"/>
      <c r="AL339" s="318"/>
      <c r="AM339" s="318"/>
      <c r="AN339" s="318"/>
      <c r="AO339" s="318"/>
      <c r="AP339" s="318"/>
      <c r="AQ339" s="318"/>
      <c r="AR339" s="318"/>
      <c r="AS339" s="318"/>
    </row>
    <row r="340" spans="12:45" x14ac:dyDescent="0.3">
      <c r="L340" s="318"/>
      <c r="M340" s="318"/>
      <c r="AB340" s="318"/>
      <c r="AC340" s="318"/>
      <c r="AD340" s="318"/>
      <c r="AE340" s="318"/>
      <c r="AF340" s="318"/>
      <c r="AG340" s="318"/>
      <c r="AH340" s="318"/>
      <c r="AI340" s="318"/>
      <c r="AJ340" s="318"/>
      <c r="AK340" s="318"/>
      <c r="AL340" s="318"/>
      <c r="AM340" s="318"/>
      <c r="AN340" s="318"/>
      <c r="AO340" s="318"/>
      <c r="AP340" s="318"/>
      <c r="AQ340" s="318"/>
      <c r="AR340" s="318"/>
      <c r="AS340" s="318"/>
    </row>
    <row r="341" spans="12:45" x14ac:dyDescent="0.3">
      <c r="L341" s="318"/>
      <c r="M341" s="318"/>
      <c r="AB341" s="318"/>
      <c r="AC341" s="318"/>
      <c r="AD341" s="318"/>
      <c r="AE341" s="318"/>
      <c r="AF341" s="318"/>
      <c r="AG341" s="318"/>
      <c r="AH341" s="318"/>
      <c r="AI341" s="318"/>
      <c r="AJ341" s="318"/>
      <c r="AK341" s="318"/>
      <c r="AL341" s="318"/>
      <c r="AM341" s="318"/>
      <c r="AN341" s="318"/>
      <c r="AO341" s="318"/>
      <c r="AP341" s="318"/>
      <c r="AQ341" s="318"/>
      <c r="AR341" s="318"/>
      <c r="AS341" s="318"/>
    </row>
    <row r="342" spans="12:45" x14ac:dyDescent="0.3">
      <c r="L342" s="318"/>
      <c r="M342" s="318"/>
      <c r="AB342" s="318"/>
      <c r="AC342" s="318"/>
      <c r="AD342" s="318"/>
      <c r="AE342" s="318"/>
      <c r="AF342" s="318"/>
      <c r="AG342" s="318"/>
      <c r="AH342" s="318"/>
      <c r="AI342" s="318"/>
      <c r="AJ342" s="318"/>
      <c r="AK342" s="318"/>
      <c r="AL342" s="318"/>
      <c r="AM342" s="318"/>
      <c r="AN342" s="318"/>
      <c r="AO342" s="318"/>
      <c r="AP342" s="318"/>
      <c r="AQ342" s="318"/>
      <c r="AR342" s="318"/>
      <c r="AS342" s="318"/>
    </row>
    <row r="343" spans="12:45" x14ac:dyDescent="0.3">
      <c r="L343" s="318"/>
      <c r="M343" s="318"/>
      <c r="AB343" s="318"/>
      <c r="AC343" s="318"/>
      <c r="AD343" s="318"/>
      <c r="AE343" s="318"/>
      <c r="AF343" s="318"/>
      <c r="AG343" s="318"/>
      <c r="AH343" s="318"/>
      <c r="AI343" s="318"/>
      <c r="AJ343" s="318"/>
      <c r="AK343" s="318"/>
      <c r="AL343" s="318"/>
      <c r="AM343" s="318"/>
      <c r="AN343" s="318"/>
      <c r="AO343" s="318"/>
      <c r="AP343" s="318"/>
      <c r="AQ343" s="318"/>
      <c r="AR343" s="318"/>
      <c r="AS343" s="318"/>
    </row>
    <row r="344" spans="12:45" x14ac:dyDescent="0.3">
      <c r="L344" s="318"/>
      <c r="M344" s="318"/>
      <c r="AB344" s="318"/>
      <c r="AC344" s="318"/>
      <c r="AD344" s="318"/>
      <c r="AE344" s="318"/>
      <c r="AF344" s="318"/>
      <c r="AG344" s="318"/>
      <c r="AH344" s="318"/>
      <c r="AI344" s="318"/>
      <c r="AJ344" s="318"/>
      <c r="AK344" s="318"/>
      <c r="AL344" s="318"/>
      <c r="AM344" s="318"/>
      <c r="AN344" s="318"/>
      <c r="AO344" s="318"/>
      <c r="AP344" s="318"/>
      <c r="AQ344" s="318"/>
      <c r="AR344" s="318"/>
      <c r="AS344" s="318"/>
    </row>
    <row r="345" spans="12:45" x14ac:dyDescent="0.3">
      <c r="L345" s="318"/>
      <c r="M345" s="318"/>
      <c r="AB345" s="318"/>
      <c r="AC345" s="318"/>
      <c r="AD345" s="318"/>
      <c r="AE345" s="318"/>
      <c r="AF345" s="318"/>
      <c r="AG345" s="318"/>
      <c r="AH345" s="318"/>
      <c r="AI345" s="318"/>
      <c r="AJ345" s="318"/>
      <c r="AK345" s="318"/>
      <c r="AL345" s="318"/>
      <c r="AM345" s="318"/>
      <c r="AN345" s="318"/>
      <c r="AO345" s="318"/>
      <c r="AP345" s="318"/>
      <c r="AQ345" s="318"/>
      <c r="AR345" s="318"/>
      <c r="AS345" s="318"/>
    </row>
    <row r="346" spans="12:45" x14ac:dyDescent="0.3">
      <c r="L346" s="318"/>
      <c r="M346" s="318"/>
      <c r="AB346" s="318"/>
      <c r="AC346" s="318"/>
      <c r="AD346" s="318"/>
      <c r="AE346" s="318"/>
      <c r="AF346" s="318"/>
      <c r="AG346" s="318"/>
      <c r="AH346" s="318"/>
      <c r="AI346" s="318"/>
      <c r="AJ346" s="318"/>
      <c r="AK346" s="318"/>
      <c r="AL346" s="318"/>
      <c r="AM346" s="318"/>
      <c r="AN346" s="318"/>
      <c r="AO346" s="318"/>
      <c r="AP346" s="318"/>
      <c r="AQ346" s="318"/>
      <c r="AR346" s="318"/>
      <c r="AS346" s="318"/>
    </row>
    <row r="347" spans="12:45" x14ac:dyDescent="0.3">
      <c r="L347" s="318"/>
      <c r="M347" s="318"/>
      <c r="AB347" s="318"/>
      <c r="AC347" s="318"/>
      <c r="AD347" s="318"/>
      <c r="AE347" s="318"/>
      <c r="AF347" s="318"/>
      <c r="AG347" s="318"/>
      <c r="AH347" s="318"/>
      <c r="AI347" s="318"/>
      <c r="AJ347" s="318"/>
      <c r="AK347" s="318"/>
      <c r="AL347" s="318"/>
      <c r="AM347" s="318"/>
      <c r="AN347" s="318"/>
      <c r="AO347" s="318"/>
      <c r="AP347" s="318"/>
      <c r="AQ347" s="318"/>
      <c r="AR347" s="318"/>
      <c r="AS347" s="318"/>
    </row>
    <row r="348" spans="12:45" x14ac:dyDescent="0.3">
      <c r="L348" s="318"/>
      <c r="M348" s="318"/>
      <c r="AB348" s="318"/>
      <c r="AC348" s="318"/>
      <c r="AD348" s="318"/>
      <c r="AE348" s="318"/>
      <c r="AF348" s="318"/>
      <c r="AG348" s="318"/>
      <c r="AH348" s="318"/>
      <c r="AI348" s="318"/>
      <c r="AJ348" s="318"/>
      <c r="AK348" s="318"/>
      <c r="AL348" s="318"/>
      <c r="AM348" s="318"/>
      <c r="AN348" s="318"/>
      <c r="AO348" s="318"/>
      <c r="AP348" s="318"/>
      <c r="AQ348" s="318"/>
      <c r="AR348" s="318"/>
      <c r="AS348" s="318"/>
    </row>
    <row r="349" spans="12:45" x14ac:dyDescent="0.3">
      <c r="L349" s="318"/>
      <c r="M349" s="318"/>
      <c r="AB349" s="318"/>
      <c r="AC349" s="318"/>
      <c r="AD349" s="318"/>
      <c r="AE349" s="318"/>
      <c r="AF349" s="318"/>
      <c r="AG349" s="318"/>
      <c r="AH349" s="318"/>
      <c r="AI349" s="318"/>
      <c r="AJ349" s="318"/>
      <c r="AK349" s="318"/>
      <c r="AL349" s="318"/>
      <c r="AM349" s="318"/>
      <c r="AN349" s="318"/>
      <c r="AO349" s="318"/>
      <c r="AP349" s="318"/>
      <c r="AQ349" s="318"/>
      <c r="AR349" s="318"/>
      <c r="AS349" s="318"/>
    </row>
    <row r="350" spans="12:45" x14ac:dyDescent="0.3">
      <c r="L350" s="318"/>
      <c r="M350" s="318"/>
      <c r="AB350" s="318"/>
      <c r="AC350" s="318"/>
      <c r="AD350" s="318"/>
      <c r="AE350" s="318"/>
      <c r="AF350" s="318"/>
      <c r="AG350" s="318"/>
      <c r="AH350" s="318"/>
      <c r="AI350" s="318"/>
      <c r="AJ350" s="318"/>
      <c r="AK350" s="318"/>
      <c r="AL350" s="318"/>
      <c r="AM350" s="318"/>
      <c r="AN350" s="318"/>
      <c r="AO350" s="318"/>
      <c r="AP350" s="318"/>
      <c r="AQ350" s="318"/>
      <c r="AR350" s="318"/>
      <c r="AS350" s="318"/>
    </row>
    <row r="351" spans="12:45" x14ac:dyDescent="0.3">
      <c r="L351" s="318"/>
      <c r="M351" s="318"/>
      <c r="AB351" s="318"/>
      <c r="AC351" s="318"/>
      <c r="AD351" s="318"/>
      <c r="AE351" s="318"/>
      <c r="AF351" s="318"/>
      <c r="AG351" s="318"/>
      <c r="AH351" s="318"/>
      <c r="AI351" s="318"/>
      <c r="AJ351" s="318"/>
      <c r="AK351" s="318"/>
      <c r="AL351" s="318"/>
      <c r="AM351" s="318"/>
      <c r="AN351" s="318"/>
      <c r="AO351" s="318"/>
      <c r="AP351" s="318"/>
      <c r="AQ351" s="318"/>
      <c r="AR351" s="318"/>
      <c r="AS351" s="318"/>
    </row>
    <row r="352" spans="12:45" x14ac:dyDescent="0.3">
      <c r="L352" s="318"/>
      <c r="M352" s="318"/>
      <c r="AB352" s="318"/>
      <c r="AC352" s="318"/>
      <c r="AD352" s="318"/>
      <c r="AE352" s="318"/>
      <c r="AF352" s="318"/>
      <c r="AG352" s="318"/>
      <c r="AH352" s="318"/>
      <c r="AI352" s="318"/>
      <c r="AJ352" s="318"/>
      <c r="AK352" s="318"/>
      <c r="AL352" s="318"/>
      <c r="AM352" s="318"/>
      <c r="AN352" s="318"/>
      <c r="AO352" s="318"/>
      <c r="AP352" s="318"/>
      <c r="AQ352" s="318"/>
      <c r="AR352" s="318"/>
      <c r="AS352" s="318"/>
    </row>
    <row r="353" spans="12:45" x14ac:dyDescent="0.3">
      <c r="L353" s="318"/>
      <c r="M353" s="318"/>
      <c r="AB353" s="318"/>
      <c r="AC353" s="318"/>
      <c r="AD353" s="318"/>
      <c r="AE353" s="318"/>
      <c r="AF353" s="318"/>
      <c r="AG353" s="318"/>
      <c r="AH353" s="318"/>
      <c r="AI353" s="318"/>
      <c r="AJ353" s="318"/>
      <c r="AK353" s="318"/>
      <c r="AL353" s="318"/>
      <c r="AM353" s="318"/>
      <c r="AN353" s="318"/>
      <c r="AO353" s="318"/>
      <c r="AP353" s="318"/>
      <c r="AQ353" s="318"/>
      <c r="AR353" s="318"/>
      <c r="AS353" s="318"/>
    </row>
    <row r="354" spans="12:45" x14ac:dyDescent="0.3">
      <c r="L354" s="318"/>
      <c r="M354" s="318"/>
      <c r="AB354" s="318"/>
      <c r="AC354" s="318"/>
      <c r="AD354" s="318"/>
      <c r="AE354" s="318"/>
      <c r="AF354" s="318"/>
      <c r="AG354" s="318"/>
      <c r="AH354" s="318"/>
      <c r="AI354" s="318"/>
      <c r="AJ354" s="318"/>
      <c r="AK354" s="318"/>
      <c r="AL354" s="318"/>
      <c r="AM354" s="318"/>
      <c r="AN354" s="318"/>
      <c r="AO354" s="318"/>
      <c r="AP354" s="318"/>
      <c r="AQ354" s="318"/>
      <c r="AR354" s="318"/>
      <c r="AS354" s="318"/>
    </row>
    <row r="355" spans="12:45" x14ac:dyDescent="0.3">
      <c r="L355" s="318"/>
      <c r="M355" s="318"/>
      <c r="AB355" s="318"/>
      <c r="AC355" s="318"/>
      <c r="AD355" s="318"/>
      <c r="AE355" s="318"/>
      <c r="AF355" s="318"/>
      <c r="AG355" s="318"/>
      <c r="AH355" s="318"/>
      <c r="AI355" s="318"/>
      <c r="AJ355" s="318"/>
      <c r="AK355" s="318"/>
      <c r="AL355" s="318"/>
      <c r="AM355" s="318"/>
      <c r="AN355" s="318"/>
      <c r="AO355" s="318"/>
      <c r="AP355" s="318"/>
      <c r="AQ355" s="318"/>
      <c r="AR355" s="318"/>
      <c r="AS355" s="318"/>
    </row>
    <row r="356" spans="12:45" x14ac:dyDescent="0.3">
      <c r="L356" s="318"/>
      <c r="M356" s="318"/>
      <c r="AB356" s="318"/>
      <c r="AC356" s="318"/>
      <c r="AD356" s="318"/>
      <c r="AE356" s="318"/>
      <c r="AF356" s="318"/>
      <c r="AG356" s="318"/>
      <c r="AH356" s="318"/>
      <c r="AI356" s="318"/>
      <c r="AJ356" s="318"/>
      <c r="AK356" s="318"/>
      <c r="AL356" s="318"/>
      <c r="AM356" s="318"/>
      <c r="AN356" s="318"/>
      <c r="AO356" s="318"/>
      <c r="AP356" s="318"/>
      <c r="AQ356" s="318"/>
      <c r="AR356" s="318"/>
      <c r="AS356" s="318"/>
    </row>
    <row r="357" spans="12:45" x14ac:dyDescent="0.3">
      <c r="L357" s="318"/>
      <c r="M357" s="318"/>
      <c r="AB357" s="318"/>
      <c r="AC357" s="318"/>
      <c r="AD357" s="318"/>
      <c r="AE357" s="318"/>
      <c r="AF357" s="318"/>
      <c r="AG357" s="318"/>
      <c r="AH357" s="318"/>
      <c r="AI357" s="318"/>
      <c r="AJ357" s="318"/>
      <c r="AK357" s="318"/>
      <c r="AL357" s="318"/>
      <c r="AM357" s="318"/>
      <c r="AN357" s="318"/>
      <c r="AO357" s="318"/>
      <c r="AP357" s="318"/>
      <c r="AQ357" s="318"/>
      <c r="AR357" s="318"/>
      <c r="AS357" s="318"/>
    </row>
    <row r="358" spans="12:45" x14ac:dyDescent="0.3">
      <c r="L358" s="318"/>
      <c r="M358" s="318"/>
      <c r="AB358" s="318"/>
      <c r="AC358" s="318"/>
      <c r="AD358" s="318"/>
      <c r="AE358" s="318"/>
      <c r="AF358" s="318"/>
      <c r="AG358" s="318"/>
      <c r="AH358" s="318"/>
      <c r="AI358" s="318"/>
      <c r="AJ358" s="318"/>
      <c r="AK358" s="318"/>
      <c r="AL358" s="318"/>
      <c r="AM358" s="318"/>
      <c r="AN358" s="318"/>
      <c r="AO358" s="318"/>
      <c r="AP358" s="318"/>
      <c r="AQ358" s="318"/>
      <c r="AR358" s="318"/>
      <c r="AS358" s="318"/>
    </row>
    <row r="359" spans="12:45" x14ac:dyDescent="0.3">
      <c r="L359" s="318"/>
      <c r="M359" s="318"/>
      <c r="AB359" s="318"/>
      <c r="AC359" s="318"/>
      <c r="AD359" s="318"/>
      <c r="AE359" s="318"/>
      <c r="AF359" s="318"/>
      <c r="AG359" s="318"/>
      <c r="AH359" s="318"/>
      <c r="AI359" s="318"/>
      <c r="AJ359" s="318"/>
      <c r="AK359" s="318"/>
      <c r="AL359" s="318"/>
      <c r="AM359" s="318"/>
      <c r="AN359" s="318"/>
      <c r="AO359" s="318"/>
      <c r="AP359" s="318"/>
      <c r="AQ359" s="318"/>
      <c r="AR359" s="318"/>
      <c r="AS359" s="318"/>
    </row>
    <row r="360" spans="12:45" x14ac:dyDescent="0.3">
      <c r="L360" s="318"/>
      <c r="M360" s="318"/>
      <c r="AB360" s="318"/>
      <c r="AC360" s="318"/>
      <c r="AD360" s="318"/>
      <c r="AE360" s="318"/>
      <c r="AF360" s="318"/>
      <c r="AG360" s="318"/>
      <c r="AH360" s="318"/>
      <c r="AI360" s="318"/>
      <c r="AJ360" s="318"/>
      <c r="AK360" s="318"/>
      <c r="AL360" s="318"/>
      <c r="AM360" s="318"/>
      <c r="AN360" s="318"/>
      <c r="AO360" s="318"/>
      <c r="AP360" s="318"/>
      <c r="AQ360" s="318"/>
      <c r="AR360" s="318"/>
      <c r="AS360" s="318"/>
    </row>
    <row r="361" spans="12:45" x14ac:dyDescent="0.3">
      <c r="L361" s="318"/>
      <c r="M361" s="318"/>
      <c r="AB361" s="318"/>
      <c r="AC361" s="318"/>
      <c r="AD361" s="318"/>
      <c r="AE361" s="318"/>
      <c r="AF361" s="318"/>
      <c r="AG361" s="318"/>
      <c r="AH361" s="318"/>
      <c r="AI361" s="318"/>
      <c r="AJ361" s="318"/>
      <c r="AK361" s="318"/>
      <c r="AL361" s="318"/>
      <c r="AM361" s="318"/>
      <c r="AN361" s="318"/>
      <c r="AO361" s="318"/>
      <c r="AP361" s="318"/>
      <c r="AQ361" s="318"/>
      <c r="AR361" s="318"/>
      <c r="AS361" s="318"/>
    </row>
    <row r="362" spans="12:45" x14ac:dyDescent="0.3">
      <c r="L362" s="318"/>
      <c r="M362" s="318"/>
      <c r="AB362" s="318"/>
      <c r="AC362" s="318"/>
      <c r="AD362" s="318"/>
      <c r="AE362" s="318"/>
      <c r="AF362" s="318"/>
      <c r="AG362" s="318"/>
      <c r="AH362" s="318"/>
      <c r="AI362" s="318"/>
      <c r="AJ362" s="318"/>
      <c r="AK362" s="318"/>
      <c r="AL362" s="318"/>
      <c r="AM362" s="318"/>
      <c r="AN362" s="318"/>
      <c r="AO362" s="318"/>
      <c r="AP362" s="318"/>
      <c r="AQ362" s="318"/>
      <c r="AR362" s="318"/>
      <c r="AS362" s="318"/>
    </row>
  </sheetData>
  <mergeCells count="118">
    <mergeCell ref="B5:D5"/>
    <mergeCell ref="E5:G5"/>
    <mergeCell ref="L5:M5"/>
    <mergeCell ref="A6:C6"/>
    <mergeCell ref="D6:I6"/>
    <mergeCell ref="K6:M6"/>
    <mergeCell ref="C1:H1"/>
    <mergeCell ref="A2:B2"/>
    <mergeCell ref="C2:G2"/>
    <mergeCell ref="H2:I2"/>
    <mergeCell ref="J2:M2"/>
    <mergeCell ref="K4:M4"/>
    <mergeCell ref="A7:B7"/>
    <mergeCell ref="C7:H7"/>
    <mergeCell ref="I7:J7"/>
    <mergeCell ref="K7:M7"/>
    <mergeCell ref="A8:A9"/>
    <mergeCell ref="B8:B9"/>
    <mergeCell ref="C8:C9"/>
    <mergeCell ref="D8:E9"/>
    <mergeCell ref="F8:G9"/>
    <mergeCell ref="H8:H9"/>
    <mergeCell ref="L13:M13"/>
    <mergeCell ref="L14:M14"/>
    <mergeCell ref="L15:M15"/>
    <mergeCell ref="B17:M17"/>
    <mergeCell ref="A19:C20"/>
    <mergeCell ref="E19:H20"/>
    <mergeCell ref="J19:J20"/>
    <mergeCell ref="L19:M20"/>
    <mergeCell ref="I8:I9"/>
    <mergeCell ref="J8:M8"/>
    <mergeCell ref="L9:M9"/>
    <mergeCell ref="L10:M10"/>
    <mergeCell ref="L11:M11"/>
    <mergeCell ref="L12:M12"/>
    <mergeCell ref="K25:M25"/>
    <mergeCell ref="B26:D26"/>
    <mergeCell ref="E26:G26"/>
    <mergeCell ref="L26:M26"/>
    <mergeCell ref="A27:C27"/>
    <mergeCell ref="D27:I27"/>
    <mergeCell ref="K27:M27"/>
    <mergeCell ref="A21:C21"/>
    <mergeCell ref="E21:H21"/>
    <mergeCell ref="L21:M21"/>
    <mergeCell ref="A22:H22"/>
    <mergeCell ref="A23:B23"/>
    <mergeCell ref="C23:G23"/>
    <mergeCell ref="H23:I23"/>
    <mergeCell ref="J23:M23"/>
    <mergeCell ref="I29:I30"/>
    <mergeCell ref="J29:M29"/>
    <mergeCell ref="L30:M30"/>
    <mergeCell ref="L31:M31"/>
    <mergeCell ref="L32:M32"/>
    <mergeCell ref="L33:M33"/>
    <mergeCell ref="A28:B28"/>
    <mergeCell ref="C28:H28"/>
    <mergeCell ref="I28:J28"/>
    <mergeCell ref="K28:M28"/>
    <mergeCell ref="A29:A30"/>
    <mergeCell ref="B29:B30"/>
    <mergeCell ref="C29:C30"/>
    <mergeCell ref="D29:E30"/>
    <mergeCell ref="F29:G30"/>
    <mergeCell ref="H29:H30"/>
    <mergeCell ref="A41:A42"/>
    <mergeCell ref="B41:B42"/>
    <mergeCell ref="C41:C42"/>
    <mergeCell ref="D41:E42"/>
    <mergeCell ref="F41:G42"/>
    <mergeCell ref="H41:H42"/>
    <mergeCell ref="L34:M34"/>
    <mergeCell ref="L35:M35"/>
    <mergeCell ref="L36:M36"/>
    <mergeCell ref="B38:M38"/>
    <mergeCell ref="A40:B40"/>
    <mergeCell ref="C40:H40"/>
    <mergeCell ref="I40:J40"/>
    <mergeCell ref="K40:M40"/>
    <mergeCell ref="L46:M46"/>
    <mergeCell ref="L47:M47"/>
    <mergeCell ref="L48:M48"/>
    <mergeCell ref="B50:M50"/>
    <mergeCell ref="I51:J51"/>
    <mergeCell ref="J55:L55"/>
    <mergeCell ref="I41:I42"/>
    <mergeCell ref="J41:M41"/>
    <mergeCell ref="L42:M42"/>
    <mergeCell ref="L43:M43"/>
    <mergeCell ref="L44:M44"/>
    <mergeCell ref="L45:M45"/>
    <mergeCell ref="C61:D61"/>
    <mergeCell ref="E61:H61"/>
    <mergeCell ref="C62:D62"/>
    <mergeCell ref="E62:H62"/>
    <mergeCell ref="C63:D63"/>
    <mergeCell ref="E63:H63"/>
    <mergeCell ref="E56:H56"/>
    <mergeCell ref="E57:H57"/>
    <mergeCell ref="J57:M57"/>
    <mergeCell ref="E58:H58"/>
    <mergeCell ref="I58:M60"/>
    <mergeCell ref="C59:D59"/>
    <mergeCell ref="E59:H59"/>
    <mergeCell ref="C60:D60"/>
    <mergeCell ref="E60:H60"/>
    <mergeCell ref="B75:M75"/>
    <mergeCell ref="B76:M76"/>
    <mergeCell ref="B77:M77"/>
    <mergeCell ref="B78:M78"/>
    <mergeCell ref="A64:B64"/>
    <mergeCell ref="B68:I68"/>
    <mergeCell ref="A69:A70"/>
    <mergeCell ref="B69:I70"/>
    <mergeCell ref="B71:G71"/>
    <mergeCell ref="A72:I72"/>
  </mergeCells>
  <dataValidations count="16">
    <dataValidation type="list" allowBlank="1" showInputMessage="1" sqref="E10:E15 JA10:JA15 SW10:SW15 ACS10:ACS15 AMO10:AMO15 AWK10:AWK15 BGG10:BGG15 BQC10:BQC15 BZY10:BZY15 CJU10:CJU15 CTQ10:CTQ15 DDM10:DDM15 DNI10:DNI15 DXE10:DXE15 EHA10:EHA15 EQW10:EQW15 FAS10:FAS15 FKO10:FKO15 FUK10:FUK15 GEG10:GEG15 GOC10:GOC15 GXY10:GXY15 HHU10:HHU15 HRQ10:HRQ15 IBM10:IBM15 ILI10:ILI15 IVE10:IVE15 JFA10:JFA15 JOW10:JOW15 JYS10:JYS15 KIO10:KIO15 KSK10:KSK15 LCG10:LCG15 LMC10:LMC15 LVY10:LVY15 MFU10:MFU15 MPQ10:MPQ15 MZM10:MZM15 NJI10:NJI15 NTE10:NTE15 ODA10:ODA15 OMW10:OMW15 OWS10:OWS15 PGO10:PGO15 PQK10:PQK15 QAG10:QAG15 QKC10:QKC15 QTY10:QTY15 RDU10:RDU15 RNQ10:RNQ15 RXM10:RXM15 SHI10:SHI15 SRE10:SRE15 TBA10:TBA15 TKW10:TKW15 TUS10:TUS15 UEO10:UEO15 UOK10:UOK15 UYG10:UYG15 VIC10:VIC15 VRY10:VRY15 WBU10:WBU15 WLQ10:WLQ15 WVM10:WVM15 E65546:E65551 JA65546:JA65551 SW65546:SW65551 ACS65546:ACS65551 AMO65546:AMO65551 AWK65546:AWK65551 BGG65546:BGG65551 BQC65546:BQC65551 BZY65546:BZY65551 CJU65546:CJU65551 CTQ65546:CTQ65551 DDM65546:DDM65551 DNI65546:DNI65551 DXE65546:DXE65551 EHA65546:EHA65551 EQW65546:EQW65551 FAS65546:FAS65551 FKO65546:FKO65551 FUK65546:FUK65551 GEG65546:GEG65551 GOC65546:GOC65551 GXY65546:GXY65551 HHU65546:HHU65551 HRQ65546:HRQ65551 IBM65546:IBM65551 ILI65546:ILI65551 IVE65546:IVE65551 JFA65546:JFA65551 JOW65546:JOW65551 JYS65546:JYS65551 KIO65546:KIO65551 KSK65546:KSK65551 LCG65546:LCG65551 LMC65546:LMC65551 LVY65546:LVY65551 MFU65546:MFU65551 MPQ65546:MPQ65551 MZM65546:MZM65551 NJI65546:NJI65551 NTE65546:NTE65551 ODA65546:ODA65551 OMW65546:OMW65551 OWS65546:OWS65551 PGO65546:PGO65551 PQK65546:PQK65551 QAG65546:QAG65551 QKC65546:QKC65551 QTY65546:QTY65551 RDU65546:RDU65551 RNQ65546:RNQ65551 RXM65546:RXM65551 SHI65546:SHI65551 SRE65546:SRE65551 TBA65546:TBA65551 TKW65546:TKW65551 TUS65546:TUS65551 UEO65546:UEO65551 UOK65546:UOK65551 UYG65546:UYG65551 VIC65546:VIC65551 VRY65546:VRY65551 WBU65546:WBU65551 WLQ65546:WLQ65551 WVM65546:WVM65551 E131082:E131087 JA131082:JA131087 SW131082:SW131087 ACS131082:ACS131087 AMO131082:AMO131087 AWK131082:AWK131087 BGG131082:BGG131087 BQC131082:BQC131087 BZY131082:BZY131087 CJU131082:CJU131087 CTQ131082:CTQ131087 DDM131082:DDM131087 DNI131082:DNI131087 DXE131082:DXE131087 EHA131082:EHA131087 EQW131082:EQW131087 FAS131082:FAS131087 FKO131082:FKO131087 FUK131082:FUK131087 GEG131082:GEG131087 GOC131082:GOC131087 GXY131082:GXY131087 HHU131082:HHU131087 HRQ131082:HRQ131087 IBM131082:IBM131087 ILI131082:ILI131087 IVE131082:IVE131087 JFA131082:JFA131087 JOW131082:JOW131087 JYS131082:JYS131087 KIO131082:KIO131087 KSK131082:KSK131087 LCG131082:LCG131087 LMC131082:LMC131087 LVY131082:LVY131087 MFU131082:MFU131087 MPQ131082:MPQ131087 MZM131082:MZM131087 NJI131082:NJI131087 NTE131082:NTE131087 ODA131082:ODA131087 OMW131082:OMW131087 OWS131082:OWS131087 PGO131082:PGO131087 PQK131082:PQK131087 QAG131082:QAG131087 QKC131082:QKC131087 QTY131082:QTY131087 RDU131082:RDU131087 RNQ131082:RNQ131087 RXM131082:RXM131087 SHI131082:SHI131087 SRE131082:SRE131087 TBA131082:TBA131087 TKW131082:TKW131087 TUS131082:TUS131087 UEO131082:UEO131087 UOK131082:UOK131087 UYG131082:UYG131087 VIC131082:VIC131087 VRY131082:VRY131087 WBU131082:WBU131087 WLQ131082:WLQ131087 WVM131082:WVM131087 E196618:E196623 JA196618:JA196623 SW196618:SW196623 ACS196618:ACS196623 AMO196618:AMO196623 AWK196618:AWK196623 BGG196618:BGG196623 BQC196618:BQC196623 BZY196618:BZY196623 CJU196618:CJU196623 CTQ196618:CTQ196623 DDM196618:DDM196623 DNI196618:DNI196623 DXE196618:DXE196623 EHA196618:EHA196623 EQW196618:EQW196623 FAS196618:FAS196623 FKO196618:FKO196623 FUK196618:FUK196623 GEG196618:GEG196623 GOC196618:GOC196623 GXY196618:GXY196623 HHU196618:HHU196623 HRQ196618:HRQ196623 IBM196618:IBM196623 ILI196618:ILI196623 IVE196618:IVE196623 JFA196618:JFA196623 JOW196618:JOW196623 JYS196618:JYS196623 KIO196618:KIO196623 KSK196618:KSK196623 LCG196618:LCG196623 LMC196618:LMC196623 LVY196618:LVY196623 MFU196618:MFU196623 MPQ196618:MPQ196623 MZM196618:MZM196623 NJI196618:NJI196623 NTE196618:NTE196623 ODA196618:ODA196623 OMW196618:OMW196623 OWS196618:OWS196623 PGO196618:PGO196623 PQK196618:PQK196623 QAG196618:QAG196623 QKC196618:QKC196623 QTY196618:QTY196623 RDU196618:RDU196623 RNQ196618:RNQ196623 RXM196618:RXM196623 SHI196618:SHI196623 SRE196618:SRE196623 TBA196618:TBA196623 TKW196618:TKW196623 TUS196618:TUS196623 UEO196618:UEO196623 UOK196618:UOK196623 UYG196618:UYG196623 VIC196618:VIC196623 VRY196618:VRY196623 WBU196618:WBU196623 WLQ196618:WLQ196623 WVM196618:WVM196623 E262154:E262159 JA262154:JA262159 SW262154:SW262159 ACS262154:ACS262159 AMO262154:AMO262159 AWK262154:AWK262159 BGG262154:BGG262159 BQC262154:BQC262159 BZY262154:BZY262159 CJU262154:CJU262159 CTQ262154:CTQ262159 DDM262154:DDM262159 DNI262154:DNI262159 DXE262154:DXE262159 EHA262154:EHA262159 EQW262154:EQW262159 FAS262154:FAS262159 FKO262154:FKO262159 FUK262154:FUK262159 GEG262154:GEG262159 GOC262154:GOC262159 GXY262154:GXY262159 HHU262154:HHU262159 HRQ262154:HRQ262159 IBM262154:IBM262159 ILI262154:ILI262159 IVE262154:IVE262159 JFA262154:JFA262159 JOW262154:JOW262159 JYS262154:JYS262159 KIO262154:KIO262159 KSK262154:KSK262159 LCG262154:LCG262159 LMC262154:LMC262159 LVY262154:LVY262159 MFU262154:MFU262159 MPQ262154:MPQ262159 MZM262154:MZM262159 NJI262154:NJI262159 NTE262154:NTE262159 ODA262154:ODA262159 OMW262154:OMW262159 OWS262154:OWS262159 PGO262154:PGO262159 PQK262154:PQK262159 QAG262154:QAG262159 QKC262154:QKC262159 QTY262154:QTY262159 RDU262154:RDU262159 RNQ262154:RNQ262159 RXM262154:RXM262159 SHI262154:SHI262159 SRE262154:SRE262159 TBA262154:TBA262159 TKW262154:TKW262159 TUS262154:TUS262159 UEO262154:UEO262159 UOK262154:UOK262159 UYG262154:UYG262159 VIC262154:VIC262159 VRY262154:VRY262159 WBU262154:WBU262159 WLQ262154:WLQ262159 WVM262154:WVM262159 E327690:E327695 JA327690:JA327695 SW327690:SW327695 ACS327690:ACS327695 AMO327690:AMO327695 AWK327690:AWK327695 BGG327690:BGG327695 BQC327690:BQC327695 BZY327690:BZY327695 CJU327690:CJU327695 CTQ327690:CTQ327695 DDM327690:DDM327695 DNI327690:DNI327695 DXE327690:DXE327695 EHA327690:EHA327695 EQW327690:EQW327695 FAS327690:FAS327695 FKO327690:FKO327695 FUK327690:FUK327695 GEG327690:GEG327695 GOC327690:GOC327695 GXY327690:GXY327695 HHU327690:HHU327695 HRQ327690:HRQ327695 IBM327690:IBM327695 ILI327690:ILI327695 IVE327690:IVE327695 JFA327690:JFA327695 JOW327690:JOW327695 JYS327690:JYS327695 KIO327690:KIO327695 KSK327690:KSK327695 LCG327690:LCG327695 LMC327690:LMC327695 LVY327690:LVY327695 MFU327690:MFU327695 MPQ327690:MPQ327695 MZM327690:MZM327695 NJI327690:NJI327695 NTE327690:NTE327695 ODA327690:ODA327695 OMW327690:OMW327695 OWS327690:OWS327695 PGO327690:PGO327695 PQK327690:PQK327695 QAG327690:QAG327695 QKC327690:QKC327695 QTY327690:QTY327695 RDU327690:RDU327695 RNQ327690:RNQ327695 RXM327690:RXM327695 SHI327690:SHI327695 SRE327690:SRE327695 TBA327690:TBA327695 TKW327690:TKW327695 TUS327690:TUS327695 UEO327690:UEO327695 UOK327690:UOK327695 UYG327690:UYG327695 VIC327690:VIC327695 VRY327690:VRY327695 WBU327690:WBU327695 WLQ327690:WLQ327695 WVM327690:WVM327695 E393226:E393231 JA393226:JA393231 SW393226:SW393231 ACS393226:ACS393231 AMO393226:AMO393231 AWK393226:AWK393231 BGG393226:BGG393231 BQC393226:BQC393231 BZY393226:BZY393231 CJU393226:CJU393231 CTQ393226:CTQ393231 DDM393226:DDM393231 DNI393226:DNI393231 DXE393226:DXE393231 EHA393226:EHA393231 EQW393226:EQW393231 FAS393226:FAS393231 FKO393226:FKO393231 FUK393226:FUK393231 GEG393226:GEG393231 GOC393226:GOC393231 GXY393226:GXY393231 HHU393226:HHU393231 HRQ393226:HRQ393231 IBM393226:IBM393231 ILI393226:ILI393231 IVE393226:IVE393231 JFA393226:JFA393231 JOW393226:JOW393231 JYS393226:JYS393231 KIO393226:KIO393231 KSK393226:KSK393231 LCG393226:LCG393231 LMC393226:LMC393231 LVY393226:LVY393231 MFU393226:MFU393231 MPQ393226:MPQ393231 MZM393226:MZM393231 NJI393226:NJI393231 NTE393226:NTE393231 ODA393226:ODA393231 OMW393226:OMW393231 OWS393226:OWS393231 PGO393226:PGO393231 PQK393226:PQK393231 QAG393226:QAG393231 QKC393226:QKC393231 QTY393226:QTY393231 RDU393226:RDU393231 RNQ393226:RNQ393231 RXM393226:RXM393231 SHI393226:SHI393231 SRE393226:SRE393231 TBA393226:TBA393231 TKW393226:TKW393231 TUS393226:TUS393231 UEO393226:UEO393231 UOK393226:UOK393231 UYG393226:UYG393231 VIC393226:VIC393231 VRY393226:VRY393231 WBU393226:WBU393231 WLQ393226:WLQ393231 WVM393226:WVM393231 E458762:E458767 JA458762:JA458767 SW458762:SW458767 ACS458762:ACS458767 AMO458762:AMO458767 AWK458762:AWK458767 BGG458762:BGG458767 BQC458762:BQC458767 BZY458762:BZY458767 CJU458762:CJU458767 CTQ458762:CTQ458767 DDM458762:DDM458767 DNI458762:DNI458767 DXE458762:DXE458767 EHA458762:EHA458767 EQW458762:EQW458767 FAS458762:FAS458767 FKO458762:FKO458767 FUK458762:FUK458767 GEG458762:GEG458767 GOC458762:GOC458767 GXY458762:GXY458767 HHU458762:HHU458767 HRQ458762:HRQ458767 IBM458762:IBM458767 ILI458762:ILI458767 IVE458762:IVE458767 JFA458762:JFA458767 JOW458762:JOW458767 JYS458762:JYS458767 KIO458762:KIO458767 KSK458762:KSK458767 LCG458762:LCG458767 LMC458762:LMC458767 LVY458762:LVY458767 MFU458762:MFU458767 MPQ458762:MPQ458767 MZM458762:MZM458767 NJI458762:NJI458767 NTE458762:NTE458767 ODA458762:ODA458767 OMW458762:OMW458767 OWS458762:OWS458767 PGO458762:PGO458767 PQK458762:PQK458767 QAG458762:QAG458767 QKC458762:QKC458767 QTY458762:QTY458767 RDU458762:RDU458767 RNQ458762:RNQ458767 RXM458762:RXM458767 SHI458762:SHI458767 SRE458762:SRE458767 TBA458762:TBA458767 TKW458762:TKW458767 TUS458762:TUS458767 UEO458762:UEO458767 UOK458762:UOK458767 UYG458762:UYG458767 VIC458762:VIC458767 VRY458762:VRY458767 WBU458762:WBU458767 WLQ458762:WLQ458767 WVM458762:WVM458767 E524298:E524303 JA524298:JA524303 SW524298:SW524303 ACS524298:ACS524303 AMO524298:AMO524303 AWK524298:AWK524303 BGG524298:BGG524303 BQC524298:BQC524303 BZY524298:BZY524303 CJU524298:CJU524303 CTQ524298:CTQ524303 DDM524298:DDM524303 DNI524298:DNI524303 DXE524298:DXE524303 EHA524298:EHA524303 EQW524298:EQW524303 FAS524298:FAS524303 FKO524298:FKO524303 FUK524298:FUK524303 GEG524298:GEG524303 GOC524298:GOC524303 GXY524298:GXY524303 HHU524298:HHU524303 HRQ524298:HRQ524303 IBM524298:IBM524303 ILI524298:ILI524303 IVE524298:IVE524303 JFA524298:JFA524303 JOW524298:JOW524303 JYS524298:JYS524303 KIO524298:KIO524303 KSK524298:KSK524303 LCG524298:LCG524303 LMC524298:LMC524303 LVY524298:LVY524303 MFU524298:MFU524303 MPQ524298:MPQ524303 MZM524298:MZM524303 NJI524298:NJI524303 NTE524298:NTE524303 ODA524298:ODA524303 OMW524298:OMW524303 OWS524298:OWS524303 PGO524298:PGO524303 PQK524298:PQK524303 QAG524298:QAG524303 QKC524298:QKC524303 QTY524298:QTY524303 RDU524298:RDU524303 RNQ524298:RNQ524303 RXM524298:RXM524303 SHI524298:SHI524303 SRE524298:SRE524303 TBA524298:TBA524303 TKW524298:TKW524303 TUS524298:TUS524303 UEO524298:UEO524303 UOK524298:UOK524303 UYG524298:UYG524303 VIC524298:VIC524303 VRY524298:VRY524303 WBU524298:WBU524303 WLQ524298:WLQ524303 WVM524298:WVM524303 E589834:E589839 JA589834:JA589839 SW589834:SW589839 ACS589834:ACS589839 AMO589834:AMO589839 AWK589834:AWK589839 BGG589834:BGG589839 BQC589834:BQC589839 BZY589834:BZY589839 CJU589834:CJU589839 CTQ589834:CTQ589839 DDM589834:DDM589839 DNI589834:DNI589839 DXE589834:DXE589839 EHA589834:EHA589839 EQW589834:EQW589839 FAS589834:FAS589839 FKO589834:FKO589839 FUK589834:FUK589839 GEG589834:GEG589839 GOC589834:GOC589839 GXY589834:GXY589839 HHU589834:HHU589839 HRQ589834:HRQ589839 IBM589834:IBM589839 ILI589834:ILI589839 IVE589834:IVE589839 JFA589834:JFA589839 JOW589834:JOW589839 JYS589834:JYS589839 KIO589834:KIO589839 KSK589834:KSK589839 LCG589834:LCG589839 LMC589834:LMC589839 LVY589834:LVY589839 MFU589834:MFU589839 MPQ589834:MPQ589839 MZM589834:MZM589839 NJI589834:NJI589839 NTE589834:NTE589839 ODA589834:ODA589839 OMW589834:OMW589839 OWS589834:OWS589839 PGO589834:PGO589839 PQK589834:PQK589839 QAG589834:QAG589839 QKC589834:QKC589839 QTY589834:QTY589839 RDU589834:RDU589839 RNQ589834:RNQ589839 RXM589834:RXM589839 SHI589834:SHI589839 SRE589834:SRE589839 TBA589834:TBA589839 TKW589834:TKW589839 TUS589834:TUS589839 UEO589834:UEO589839 UOK589834:UOK589839 UYG589834:UYG589839 VIC589834:VIC589839 VRY589834:VRY589839 WBU589834:WBU589839 WLQ589834:WLQ589839 WVM589834:WVM589839 E655370:E655375 JA655370:JA655375 SW655370:SW655375 ACS655370:ACS655375 AMO655370:AMO655375 AWK655370:AWK655375 BGG655370:BGG655375 BQC655370:BQC655375 BZY655370:BZY655375 CJU655370:CJU655375 CTQ655370:CTQ655375 DDM655370:DDM655375 DNI655370:DNI655375 DXE655370:DXE655375 EHA655370:EHA655375 EQW655370:EQW655375 FAS655370:FAS655375 FKO655370:FKO655375 FUK655370:FUK655375 GEG655370:GEG655375 GOC655370:GOC655375 GXY655370:GXY655375 HHU655370:HHU655375 HRQ655370:HRQ655375 IBM655370:IBM655375 ILI655370:ILI655375 IVE655370:IVE655375 JFA655370:JFA655375 JOW655370:JOW655375 JYS655370:JYS655375 KIO655370:KIO655375 KSK655370:KSK655375 LCG655370:LCG655375 LMC655370:LMC655375 LVY655370:LVY655375 MFU655370:MFU655375 MPQ655370:MPQ655375 MZM655370:MZM655375 NJI655370:NJI655375 NTE655370:NTE655375 ODA655370:ODA655375 OMW655370:OMW655375 OWS655370:OWS655375 PGO655370:PGO655375 PQK655370:PQK655375 QAG655370:QAG655375 QKC655370:QKC655375 QTY655370:QTY655375 RDU655370:RDU655375 RNQ655370:RNQ655375 RXM655370:RXM655375 SHI655370:SHI655375 SRE655370:SRE655375 TBA655370:TBA655375 TKW655370:TKW655375 TUS655370:TUS655375 UEO655370:UEO655375 UOK655370:UOK655375 UYG655370:UYG655375 VIC655370:VIC655375 VRY655370:VRY655375 WBU655370:WBU655375 WLQ655370:WLQ655375 WVM655370:WVM655375 E720906:E720911 JA720906:JA720911 SW720906:SW720911 ACS720906:ACS720911 AMO720906:AMO720911 AWK720906:AWK720911 BGG720906:BGG720911 BQC720906:BQC720911 BZY720906:BZY720911 CJU720906:CJU720911 CTQ720906:CTQ720911 DDM720906:DDM720911 DNI720906:DNI720911 DXE720906:DXE720911 EHA720906:EHA720911 EQW720906:EQW720911 FAS720906:FAS720911 FKO720906:FKO720911 FUK720906:FUK720911 GEG720906:GEG720911 GOC720906:GOC720911 GXY720906:GXY720911 HHU720906:HHU720911 HRQ720906:HRQ720911 IBM720906:IBM720911 ILI720906:ILI720911 IVE720906:IVE720911 JFA720906:JFA720911 JOW720906:JOW720911 JYS720906:JYS720911 KIO720906:KIO720911 KSK720906:KSK720911 LCG720906:LCG720911 LMC720906:LMC720911 LVY720906:LVY720911 MFU720906:MFU720911 MPQ720906:MPQ720911 MZM720906:MZM720911 NJI720906:NJI720911 NTE720906:NTE720911 ODA720906:ODA720911 OMW720906:OMW720911 OWS720906:OWS720911 PGO720906:PGO720911 PQK720906:PQK720911 QAG720906:QAG720911 QKC720906:QKC720911 QTY720906:QTY720911 RDU720906:RDU720911 RNQ720906:RNQ720911 RXM720906:RXM720911 SHI720906:SHI720911 SRE720906:SRE720911 TBA720906:TBA720911 TKW720906:TKW720911 TUS720906:TUS720911 UEO720906:UEO720911 UOK720906:UOK720911 UYG720906:UYG720911 VIC720906:VIC720911 VRY720906:VRY720911 WBU720906:WBU720911 WLQ720906:WLQ720911 WVM720906:WVM720911 E786442:E786447 JA786442:JA786447 SW786442:SW786447 ACS786442:ACS786447 AMO786442:AMO786447 AWK786442:AWK786447 BGG786442:BGG786447 BQC786442:BQC786447 BZY786442:BZY786447 CJU786442:CJU786447 CTQ786442:CTQ786447 DDM786442:DDM786447 DNI786442:DNI786447 DXE786442:DXE786447 EHA786442:EHA786447 EQW786442:EQW786447 FAS786442:FAS786447 FKO786442:FKO786447 FUK786442:FUK786447 GEG786442:GEG786447 GOC786442:GOC786447 GXY786442:GXY786447 HHU786442:HHU786447 HRQ786442:HRQ786447 IBM786442:IBM786447 ILI786442:ILI786447 IVE786442:IVE786447 JFA786442:JFA786447 JOW786442:JOW786447 JYS786442:JYS786447 KIO786442:KIO786447 KSK786442:KSK786447 LCG786442:LCG786447 LMC786442:LMC786447 LVY786442:LVY786447 MFU786442:MFU786447 MPQ786442:MPQ786447 MZM786442:MZM786447 NJI786442:NJI786447 NTE786442:NTE786447 ODA786442:ODA786447 OMW786442:OMW786447 OWS786442:OWS786447 PGO786442:PGO786447 PQK786442:PQK786447 QAG786442:QAG786447 QKC786442:QKC786447 QTY786442:QTY786447 RDU786442:RDU786447 RNQ786442:RNQ786447 RXM786442:RXM786447 SHI786442:SHI786447 SRE786442:SRE786447 TBA786442:TBA786447 TKW786442:TKW786447 TUS786442:TUS786447 UEO786442:UEO786447 UOK786442:UOK786447 UYG786442:UYG786447 VIC786442:VIC786447 VRY786442:VRY786447 WBU786442:WBU786447 WLQ786442:WLQ786447 WVM786442:WVM786447 E851978:E851983 JA851978:JA851983 SW851978:SW851983 ACS851978:ACS851983 AMO851978:AMO851983 AWK851978:AWK851983 BGG851978:BGG851983 BQC851978:BQC851983 BZY851978:BZY851983 CJU851978:CJU851983 CTQ851978:CTQ851983 DDM851978:DDM851983 DNI851978:DNI851983 DXE851978:DXE851983 EHA851978:EHA851983 EQW851978:EQW851983 FAS851978:FAS851983 FKO851978:FKO851983 FUK851978:FUK851983 GEG851978:GEG851983 GOC851978:GOC851983 GXY851978:GXY851983 HHU851978:HHU851983 HRQ851978:HRQ851983 IBM851978:IBM851983 ILI851978:ILI851983 IVE851978:IVE851983 JFA851978:JFA851983 JOW851978:JOW851983 JYS851978:JYS851983 KIO851978:KIO851983 KSK851978:KSK851983 LCG851978:LCG851983 LMC851978:LMC851983 LVY851978:LVY851983 MFU851978:MFU851983 MPQ851978:MPQ851983 MZM851978:MZM851983 NJI851978:NJI851983 NTE851978:NTE851983 ODA851978:ODA851983 OMW851978:OMW851983 OWS851978:OWS851983 PGO851978:PGO851983 PQK851978:PQK851983 QAG851978:QAG851983 QKC851978:QKC851983 QTY851978:QTY851983 RDU851978:RDU851983 RNQ851978:RNQ851983 RXM851978:RXM851983 SHI851978:SHI851983 SRE851978:SRE851983 TBA851978:TBA851983 TKW851978:TKW851983 TUS851978:TUS851983 UEO851978:UEO851983 UOK851978:UOK851983 UYG851978:UYG851983 VIC851978:VIC851983 VRY851978:VRY851983 WBU851978:WBU851983 WLQ851978:WLQ851983 WVM851978:WVM851983 E917514:E917519 JA917514:JA917519 SW917514:SW917519 ACS917514:ACS917519 AMO917514:AMO917519 AWK917514:AWK917519 BGG917514:BGG917519 BQC917514:BQC917519 BZY917514:BZY917519 CJU917514:CJU917519 CTQ917514:CTQ917519 DDM917514:DDM917519 DNI917514:DNI917519 DXE917514:DXE917519 EHA917514:EHA917519 EQW917514:EQW917519 FAS917514:FAS917519 FKO917514:FKO917519 FUK917514:FUK917519 GEG917514:GEG917519 GOC917514:GOC917519 GXY917514:GXY917519 HHU917514:HHU917519 HRQ917514:HRQ917519 IBM917514:IBM917519 ILI917514:ILI917519 IVE917514:IVE917519 JFA917514:JFA917519 JOW917514:JOW917519 JYS917514:JYS917519 KIO917514:KIO917519 KSK917514:KSK917519 LCG917514:LCG917519 LMC917514:LMC917519 LVY917514:LVY917519 MFU917514:MFU917519 MPQ917514:MPQ917519 MZM917514:MZM917519 NJI917514:NJI917519 NTE917514:NTE917519 ODA917514:ODA917519 OMW917514:OMW917519 OWS917514:OWS917519 PGO917514:PGO917519 PQK917514:PQK917519 QAG917514:QAG917519 QKC917514:QKC917519 QTY917514:QTY917519 RDU917514:RDU917519 RNQ917514:RNQ917519 RXM917514:RXM917519 SHI917514:SHI917519 SRE917514:SRE917519 TBA917514:TBA917519 TKW917514:TKW917519 TUS917514:TUS917519 UEO917514:UEO917519 UOK917514:UOK917519 UYG917514:UYG917519 VIC917514:VIC917519 VRY917514:VRY917519 WBU917514:WBU917519 WLQ917514:WLQ917519 WVM917514:WVM917519 E983050:E983055 JA983050:JA983055 SW983050:SW983055 ACS983050:ACS983055 AMO983050:AMO983055 AWK983050:AWK983055 BGG983050:BGG983055 BQC983050:BQC983055 BZY983050:BZY983055 CJU983050:CJU983055 CTQ983050:CTQ983055 DDM983050:DDM983055 DNI983050:DNI983055 DXE983050:DXE983055 EHA983050:EHA983055 EQW983050:EQW983055 FAS983050:FAS983055 FKO983050:FKO983055 FUK983050:FUK983055 GEG983050:GEG983055 GOC983050:GOC983055 GXY983050:GXY983055 HHU983050:HHU983055 HRQ983050:HRQ983055 IBM983050:IBM983055 ILI983050:ILI983055 IVE983050:IVE983055 JFA983050:JFA983055 JOW983050:JOW983055 JYS983050:JYS983055 KIO983050:KIO983055 KSK983050:KSK983055 LCG983050:LCG983055 LMC983050:LMC983055 LVY983050:LVY983055 MFU983050:MFU983055 MPQ983050:MPQ983055 MZM983050:MZM983055 NJI983050:NJI983055 NTE983050:NTE983055 ODA983050:ODA983055 OMW983050:OMW983055 OWS983050:OWS983055 PGO983050:PGO983055 PQK983050:PQK983055 QAG983050:QAG983055 QKC983050:QKC983055 QTY983050:QTY983055 RDU983050:RDU983055 RNQ983050:RNQ983055 RXM983050:RXM983055 SHI983050:SHI983055 SRE983050:SRE983055 TBA983050:TBA983055 TKW983050:TKW983055 TUS983050:TUS983055 UEO983050:UEO983055 UOK983050:UOK983055 UYG983050:UYG983055 VIC983050:VIC983055 VRY983050:VRY983055 WBU983050:WBU983055 WLQ983050:WLQ983055 WVM983050:WVM983055 E31:E36 JA31:JA36 SW31:SW36 ACS31:ACS36 AMO31:AMO36 AWK31:AWK36 BGG31:BGG36 BQC31:BQC36 BZY31:BZY36 CJU31:CJU36 CTQ31:CTQ36 DDM31:DDM36 DNI31:DNI36 DXE31:DXE36 EHA31:EHA36 EQW31:EQW36 FAS31:FAS36 FKO31:FKO36 FUK31:FUK36 GEG31:GEG36 GOC31:GOC36 GXY31:GXY36 HHU31:HHU36 HRQ31:HRQ36 IBM31:IBM36 ILI31:ILI36 IVE31:IVE36 JFA31:JFA36 JOW31:JOW36 JYS31:JYS36 KIO31:KIO36 KSK31:KSK36 LCG31:LCG36 LMC31:LMC36 LVY31:LVY36 MFU31:MFU36 MPQ31:MPQ36 MZM31:MZM36 NJI31:NJI36 NTE31:NTE36 ODA31:ODA36 OMW31:OMW36 OWS31:OWS36 PGO31:PGO36 PQK31:PQK36 QAG31:QAG36 QKC31:QKC36 QTY31:QTY36 RDU31:RDU36 RNQ31:RNQ36 RXM31:RXM36 SHI31:SHI36 SRE31:SRE36 TBA31:TBA36 TKW31:TKW36 TUS31:TUS36 UEO31:UEO36 UOK31:UOK36 UYG31:UYG36 VIC31:VIC36 VRY31:VRY36 WBU31:WBU36 WLQ31:WLQ36 WVM31:WVM36 E65567:E65572 JA65567:JA65572 SW65567:SW65572 ACS65567:ACS65572 AMO65567:AMO65572 AWK65567:AWK65572 BGG65567:BGG65572 BQC65567:BQC65572 BZY65567:BZY65572 CJU65567:CJU65572 CTQ65567:CTQ65572 DDM65567:DDM65572 DNI65567:DNI65572 DXE65567:DXE65572 EHA65567:EHA65572 EQW65567:EQW65572 FAS65567:FAS65572 FKO65567:FKO65572 FUK65567:FUK65572 GEG65567:GEG65572 GOC65567:GOC65572 GXY65567:GXY65572 HHU65567:HHU65572 HRQ65567:HRQ65572 IBM65567:IBM65572 ILI65567:ILI65572 IVE65567:IVE65572 JFA65567:JFA65572 JOW65567:JOW65572 JYS65567:JYS65572 KIO65567:KIO65572 KSK65567:KSK65572 LCG65567:LCG65572 LMC65567:LMC65572 LVY65567:LVY65572 MFU65567:MFU65572 MPQ65567:MPQ65572 MZM65567:MZM65572 NJI65567:NJI65572 NTE65567:NTE65572 ODA65567:ODA65572 OMW65567:OMW65572 OWS65567:OWS65572 PGO65567:PGO65572 PQK65567:PQK65572 QAG65567:QAG65572 QKC65567:QKC65572 QTY65567:QTY65572 RDU65567:RDU65572 RNQ65567:RNQ65572 RXM65567:RXM65572 SHI65567:SHI65572 SRE65567:SRE65572 TBA65567:TBA65572 TKW65567:TKW65572 TUS65567:TUS65572 UEO65567:UEO65572 UOK65567:UOK65572 UYG65567:UYG65572 VIC65567:VIC65572 VRY65567:VRY65572 WBU65567:WBU65572 WLQ65567:WLQ65572 WVM65567:WVM65572 E131103:E131108 JA131103:JA131108 SW131103:SW131108 ACS131103:ACS131108 AMO131103:AMO131108 AWK131103:AWK131108 BGG131103:BGG131108 BQC131103:BQC131108 BZY131103:BZY131108 CJU131103:CJU131108 CTQ131103:CTQ131108 DDM131103:DDM131108 DNI131103:DNI131108 DXE131103:DXE131108 EHA131103:EHA131108 EQW131103:EQW131108 FAS131103:FAS131108 FKO131103:FKO131108 FUK131103:FUK131108 GEG131103:GEG131108 GOC131103:GOC131108 GXY131103:GXY131108 HHU131103:HHU131108 HRQ131103:HRQ131108 IBM131103:IBM131108 ILI131103:ILI131108 IVE131103:IVE131108 JFA131103:JFA131108 JOW131103:JOW131108 JYS131103:JYS131108 KIO131103:KIO131108 KSK131103:KSK131108 LCG131103:LCG131108 LMC131103:LMC131108 LVY131103:LVY131108 MFU131103:MFU131108 MPQ131103:MPQ131108 MZM131103:MZM131108 NJI131103:NJI131108 NTE131103:NTE131108 ODA131103:ODA131108 OMW131103:OMW131108 OWS131103:OWS131108 PGO131103:PGO131108 PQK131103:PQK131108 QAG131103:QAG131108 QKC131103:QKC131108 QTY131103:QTY131108 RDU131103:RDU131108 RNQ131103:RNQ131108 RXM131103:RXM131108 SHI131103:SHI131108 SRE131103:SRE131108 TBA131103:TBA131108 TKW131103:TKW131108 TUS131103:TUS131108 UEO131103:UEO131108 UOK131103:UOK131108 UYG131103:UYG131108 VIC131103:VIC131108 VRY131103:VRY131108 WBU131103:WBU131108 WLQ131103:WLQ131108 WVM131103:WVM131108 E196639:E196644 JA196639:JA196644 SW196639:SW196644 ACS196639:ACS196644 AMO196639:AMO196644 AWK196639:AWK196644 BGG196639:BGG196644 BQC196639:BQC196644 BZY196639:BZY196644 CJU196639:CJU196644 CTQ196639:CTQ196644 DDM196639:DDM196644 DNI196639:DNI196644 DXE196639:DXE196644 EHA196639:EHA196644 EQW196639:EQW196644 FAS196639:FAS196644 FKO196639:FKO196644 FUK196639:FUK196644 GEG196639:GEG196644 GOC196639:GOC196644 GXY196639:GXY196644 HHU196639:HHU196644 HRQ196639:HRQ196644 IBM196639:IBM196644 ILI196639:ILI196644 IVE196639:IVE196644 JFA196639:JFA196644 JOW196639:JOW196644 JYS196639:JYS196644 KIO196639:KIO196644 KSK196639:KSK196644 LCG196639:LCG196644 LMC196639:LMC196644 LVY196639:LVY196644 MFU196639:MFU196644 MPQ196639:MPQ196644 MZM196639:MZM196644 NJI196639:NJI196644 NTE196639:NTE196644 ODA196639:ODA196644 OMW196639:OMW196644 OWS196639:OWS196644 PGO196639:PGO196644 PQK196639:PQK196644 QAG196639:QAG196644 QKC196639:QKC196644 QTY196639:QTY196644 RDU196639:RDU196644 RNQ196639:RNQ196644 RXM196639:RXM196644 SHI196639:SHI196644 SRE196639:SRE196644 TBA196639:TBA196644 TKW196639:TKW196644 TUS196639:TUS196644 UEO196639:UEO196644 UOK196639:UOK196644 UYG196639:UYG196644 VIC196639:VIC196644 VRY196639:VRY196644 WBU196639:WBU196644 WLQ196639:WLQ196644 WVM196639:WVM196644 E262175:E262180 JA262175:JA262180 SW262175:SW262180 ACS262175:ACS262180 AMO262175:AMO262180 AWK262175:AWK262180 BGG262175:BGG262180 BQC262175:BQC262180 BZY262175:BZY262180 CJU262175:CJU262180 CTQ262175:CTQ262180 DDM262175:DDM262180 DNI262175:DNI262180 DXE262175:DXE262180 EHA262175:EHA262180 EQW262175:EQW262180 FAS262175:FAS262180 FKO262175:FKO262180 FUK262175:FUK262180 GEG262175:GEG262180 GOC262175:GOC262180 GXY262175:GXY262180 HHU262175:HHU262180 HRQ262175:HRQ262180 IBM262175:IBM262180 ILI262175:ILI262180 IVE262175:IVE262180 JFA262175:JFA262180 JOW262175:JOW262180 JYS262175:JYS262180 KIO262175:KIO262180 KSK262175:KSK262180 LCG262175:LCG262180 LMC262175:LMC262180 LVY262175:LVY262180 MFU262175:MFU262180 MPQ262175:MPQ262180 MZM262175:MZM262180 NJI262175:NJI262180 NTE262175:NTE262180 ODA262175:ODA262180 OMW262175:OMW262180 OWS262175:OWS262180 PGO262175:PGO262180 PQK262175:PQK262180 QAG262175:QAG262180 QKC262175:QKC262180 QTY262175:QTY262180 RDU262175:RDU262180 RNQ262175:RNQ262180 RXM262175:RXM262180 SHI262175:SHI262180 SRE262175:SRE262180 TBA262175:TBA262180 TKW262175:TKW262180 TUS262175:TUS262180 UEO262175:UEO262180 UOK262175:UOK262180 UYG262175:UYG262180 VIC262175:VIC262180 VRY262175:VRY262180 WBU262175:WBU262180 WLQ262175:WLQ262180 WVM262175:WVM262180 E327711:E327716 JA327711:JA327716 SW327711:SW327716 ACS327711:ACS327716 AMO327711:AMO327716 AWK327711:AWK327716 BGG327711:BGG327716 BQC327711:BQC327716 BZY327711:BZY327716 CJU327711:CJU327716 CTQ327711:CTQ327716 DDM327711:DDM327716 DNI327711:DNI327716 DXE327711:DXE327716 EHA327711:EHA327716 EQW327711:EQW327716 FAS327711:FAS327716 FKO327711:FKO327716 FUK327711:FUK327716 GEG327711:GEG327716 GOC327711:GOC327716 GXY327711:GXY327716 HHU327711:HHU327716 HRQ327711:HRQ327716 IBM327711:IBM327716 ILI327711:ILI327716 IVE327711:IVE327716 JFA327711:JFA327716 JOW327711:JOW327716 JYS327711:JYS327716 KIO327711:KIO327716 KSK327711:KSK327716 LCG327711:LCG327716 LMC327711:LMC327716 LVY327711:LVY327716 MFU327711:MFU327716 MPQ327711:MPQ327716 MZM327711:MZM327716 NJI327711:NJI327716 NTE327711:NTE327716 ODA327711:ODA327716 OMW327711:OMW327716 OWS327711:OWS327716 PGO327711:PGO327716 PQK327711:PQK327716 QAG327711:QAG327716 QKC327711:QKC327716 QTY327711:QTY327716 RDU327711:RDU327716 RNQ327711:RNQ327716 RXM327711:RXM327716 SHI327711:SHI327716 SRE327711:SRE327716 TBA327711:TBA327716 TKW327711:TKW327716 TUS327711:TUS327716 UEO327711:UEO327716 UOK327711:UOK327716 UYG327711:UYG327716 VIC327711:VIC327716 VRY327711:VRY327716 WBU327711:WBU327716 WLQ327711:WLQ327716 WVM327711:WVM327716 E393247:E393252 JA393247:JA393252 SW393247:SW393252 ACS393247:ACS393252 AMO393247:AMO393252 AWK393247:AWK393252 BGG393247:BGG393252 BQC393247:BQC393252 BZY393247:BZY393252 CJU393247:CJU393252 CTQ393247:CTQ393252 DDM393247:DDM393252 DNI393247:DNI393252 DXE393247:DXE393252 EHA393247:EHA393252 EQW393247:EQW393252 FAS393247:FAS393252 FKO393247:FKO393252 FUK393247:FUK393252 GEG393247:GEG393252 GOC393247:GOC393252 GXY393247:GXY393252 HHU393247:HHU393252 HRQ393247:HRQ393252 IBM393247:IBM393252 ILI393247:ILI393252 IVE393247:IVE393252 JFA393247:JFA393252 JOW393247:JOW393252 JYS393247:JYS393252 KIO393247:KIO393252 KSK393247:KSK393252 LCG393247:LCG393252 LMC393247:LMC393252 LVY393247:LVY393252 MFU393247:MFU393252 MPQ393247:MPQ393252 MZM393247:MZM393252 NJI393247:NJI393252 NTE393247:NTE393252 ODA393247:ODA393252 OMW393247:OMW393252 OWS393247:OWS393252 PGO393247:PGO393252 PQK393247:PQK393252 QAG393247:QAG393252 QKC393247:QKC393252 QTY393247:QTY393252 RDU393247:RDU393252 RNQ393247:RNQ393252 RXM393247:RXM393252 SHI393247:SHI393252 SRE393247:SRE393252 TBA393247:TBA393252 TKW393247:TKW393252 TUS393247:TUS393252 UEO393247:UEO393252 UOK393247:UOK393252 UYG393247:UYG393252 VIC393247:VIC393252 VRY393247:VRY393252 WBU393247:WBU393252 WLQ393247:WLQ393252 WVM393247:WVM393252 E458783:E458788 JA458783:JA458788 SW458783:SW458788 ACS458783:ACS458788 AMO458783:AMO458788 AWK458783:AWK458788 BGG458783:BGG458788 BQC458783:BQC458788 BZY458783:BZY458788 CJU458783:CJU458788 CTQ458783:CTQ458788 DDM458783:DDM458788 DNI458783:DNI458788 DXE458783:DXE458788 EHA458783:EHA458788 EQW458783:EQW458788 FAS458783:FAS458788 FKO458783:FKO458788 FUK458783:FUK458788 GEG458783:GEG458788 GOC458783:GOC458788 GXY458783:GXY458788 HHU458783:HHU458788 HRQ458783:HRQ458788 IBM458783:IBM458788 ILI458783:ILI458788 IVE458783:IVE458788 JFA458783:JFA458788 JOW458783:JOW458788 JYS458783:JYS458788 KIO458783:KIO458788 KSK458783:KSK458788 LCG458783:LCG458788 LMC458783:LMC458788 LVY458783:LVY458788 MFU458783:MFU458788 MPQ458783:MPQ458788 MZM458783:MZM458788 NJI458783:NJI458788 NTE458783:NTE458788 ODA458783:ODA458788 OMW458783:OMW458788 OWS458783:OWS458788 PGO458783:PGO458788 PQK458783:PQK458788 QAG458783:QAG458788 QKC458783:QKC458788 QTY458783:QTY458788 RDU458783:RDU458788 RNQ458783:RNQ458788 RXM458783:RXM458788 SHI458783:SHI458788 SRE458783:SRE458788 TBA458783:TBA458788 TKW458783:TKW458788 TUS458783:TUS458788 UEO458783:UEO458788 UOK458783:UOK458788 UYG458783:UYG458788 VIC458783:VIC458788 VRY458783:VRY458788 WBU458783:WBU458788 WLQ458783:WLQ458788 WVM458783:WVM458788 E524319:E524324 JA524319:JA524324 SW524319:SW524324 ACS524319:ACS524324 AMO524319:AMO524324 AWK524319:AWK524324 BGG524319:BGG524324 BQC524319:BQC524324 BZY524319:BZY524324 CJU524319:CJU524324 CTQ524319:CTQ524324 DDM524319:DDM524324 DNI524319:DNI524324 DXE524319:DXE524324 EHA524319:EHA524324 EQW524319:EQW524324 FAS524319:FAS524324 FKO524319:FKO524324 FUK524319:FUK524324 GEG524319:GEG524324 GOC524319:GOC524324 GXY524319:GXY524324 HHU524319:HHU524324 HRQ524319:HRQ524324 IBM524319:IBM524324 ILI524319:ILI524324 IVE524319:IVE524324 JFA524319:JFA524324 JOW524319:JOW524324 JYS524319:JYS524324 KIO524319:KIO524324 KSK524319:KSK524324 LCG524319:LCG524324 LMC524319:LMC524324 LVY524319:LVY524324 MFU524319:MFU524324 MPQ524319:MPQ524324 MZM524319:MZM524324 NJI524319:NJI524324 NTE524319:NTE524324 ODA524319:ODA524324 OMW524319:OMW524324 OWS524319:OWS524324 PGO524319:PGO524324 PQK524319:PQK524324 QAG524319:QAG524324 QKC524319:QKC524324 QTY524319:QTY524324 RDU524319:RDU524324 RNQ524319:RNQ524324 RXM524319:RXM524324 SHI524319:SHI524324 SRE524319:SRE524324 TBA524319:TBA524324 TKW524319:TKW524324 TUS524319:TUS524324 UEO524319:UEO524324 UOK524319:UOK524324 UYG524319:UYG524324 VIC524319:VIC524324 VRY524319:VRY524324 WBU524319:WBU524324 WLQ524319:WLQ524324 WVM524319:WVM524324 E589855:E589860 JA589855:JA589860 SW589855:SW589860 ACS589855:ACS589860 AMO589855:AMO589860 AWK589855:AWK589860 BGG589855:BGG589860 BQC589855:BQC589860 BZY589855:BZY589860 CJU589855:CJU589860 CTQ589855:CTQ589860 DDM589855:DDM589860 DNI589855:DNI589860 DXE589855:DXE589860 EHA589855:EHA589860 EQW589855:EQW589860 FAS589855:FAS589860 FKO589855:FKO589860 FUK589855:FUK589860 GEG589855:GEG589860 GOC589855:GOC589860 GXY589855:GXY589860 HHU589855:HHU589860 HRQ589855:HRQ589860 IBM589855:IBM589860 ILI589855:ILI589860 IVE589855:IVE589860 JFA589855:JFA589860 JOW589855:JOW589860 JYS589855:JYS589860 KIO589855:KIO589860 KSK589855:KSK589860 LCG589855:LCG589860 LMC589855:LMC589860 LVY589855:LVY589860 MFU589855:MFU589860 MPQ589855:MPQ589860 MZM589855:MZM589860 NJI589855:NJI589860 NTE589855:NTE589860 ODA589855:ODA589860 OMW589855:OMW589860 OWS589855:OWS589860 PGO589855:PGO589860 PQK589855:PQK589860 QAG589855:QAG589860 QKC589855:QKC589860 QTY589855:QTY589860 RDU589855:RDU589860 RNQ589855:RNQ589860 RXM589855:RXM589860 SHI589855:SHI589860 SRE589855:SRE589860 TBA589855:TBA589860 TKW589855:TKW589860 TUS589855:TUS589860 UEO589855:UEO589860 UOK589855:UOK589860 UYG589855:UYG589860 VIC589855:VIC589860 VRY589855:VRY589860 WBU589855:WBU589860 WLQ589855:WLQ589860 WVM589855:WVM589860 E655391:E655396 JA655391:JA655396 SW655391:SW655396 ACS655391:ACS655396 AMO655391:AMO655396 AWK655391:AWK655396 BGG655391:BGG655396 BQC655391:BQC655396 BZY655391:BZY655396 CJU655391:CJU655396 CTQ655391:CTQ655396 DDM655391:DDM655396 DNI655391:DNI655396 DXE655391:DXE655396 EHA655391:EHA655396 EQW655391:EQW655396 FAS655391:FAS655396 FKO655391:FKO655396 FUK655391:FUK655396 GEG655391:GEG655396 GOC655391:GOC655396 GXY655391:GXY655396 HHU655391:HHU655396 HRQ655391:HRQ655396 IBM655391:IBM655396 ILI655391:ILI655396 IVE655391:IVE655396 JFA655391:JFA655396 JOW655391:JOW655396 JYS655391:JYS655396 KIO655391:KIO655396 KSK655391:KSK655396 LCG655391:LCG655396 LMC655391:LMC655396 LVY655391:LVY655396 MFU655391:MFU655396 MPQ655391:MPQ655396 MZM655391:MZM655396 NJI655391:NJI655396 NTE655391:NTE655396 ODA655391:ODA655396 OMW655391:OMW655396 OWS655391:OWS655396 PGO655391:PGO655396 PQK655391:PQK655396 QAG655391:QAG655396 QKC655391:QKC655396 QTY655391:QTY655396 RDU655391:RDU655396 RNQ655391:RNQ655396 RXM655391:RXM655396 SHI655391:SHI655396 SRE655391:SRE655396 TBA655391:TBA655396 TKW655391:TKW655396 TUS655391:TUS655396 UEO655391:UEO655396 UOK655391:UOK655396 UYG655391:UYG655396 VIC655391:VIC655396 VRY655391:VRY655396 WBU655391:WBU655396 WLQ655391:WLQ655396 WVM655391:WVM655396 E720927:E720932 JA720927:JA720932 SW720927:SW720932 ACS720927:ACS720932 AMO720927:AMO720932 AWK720927:AWK720932 BGG720927:BGG720932 BQC720927:BQC720932 BZY720927:BZY720932 CJU720927:CJU720932 CTQ720927:CTQ720932 DDM720927:DDM720932 DNI720927:DNI720932 DXE720927:DXE720932 EHA720927:EHA720932 EQW720927:EQW720932 FAS720927:FAS720932 FKO720927:FKO720932 FUK720927:FUK720932 GEG720927:GEG720932 GOC720927:GOC720932 GXY720927:GXY720932 HHU720927:HHU720932 HRQ720927:HRQ720932 IBM720927:IBM720932 ILI720927:ILI720932 IVE720927:IVE720932 JFA720927:JFA720932 JOW720927:JOW720932 JYS720927:JYS720932 KIO720927:KIO720932 KSK720927:KSK720932 LCG720927:LCG720932 LMC720927:LMC720932 LVY720927:LVY720932 MFU720927:MFU720932 MPQ720927:MPQ720932 MZM720927:MZM720932 NJI720927:NJI720932 NTE720927:NTE720932 ODA720927:ODA720932 OMW720927:OMW720932 OWS720927:OWS720932 PGO720927:PGO720932 PQK720927:PQK720932 QAG720927:QAG720932 QKC720927:QKC720932 QTY720927:QTY720932 RDU720927:RDU720932 RNQ720927:RNQ720932 RXM720927:RXM720932 SHI720927:SHI720932 SRE720927:SRE720932 TBA720927:TBA720932 TKW720927:TKW720932 TUS720927:TUS720932 UEO720927:UEO720932 UOK720927:UOK720932 UYG720927:UYG720932 VIC720927:VIC720932 VRY720927:VRY720932 WBU720927:WBU720932 WLQ720927:WLQ720932 WVM720927:WVM720932 E786463:E786468 JA786463:JA786468 SW786463:SW786468 ACS786463:ACS786468 AMO786463:AMO786468 AWK786463:AWK786468 BGG786463:BGG786468 BQC786463:BQC786468 BZY786463:BZY786468 CJU786463:CJU786468 CTQ786463:CTQ786468 DDM786463:DDM786468 DNI786463:DNI786468 DXE786463:DXE786468 EHA786463:EHA786468 EQW786463:EQW786468 FAS786463:FAS786468 FKO786463:FKO786468 FUK786463:FUK786468 GEG786463:GEG786468 GOC786463:GOC786468 GXY786463:GXY786468 HHU786463:HHU786468 HRQ786463:HRQ786468 IBM786463:IBM786468 ILI786463:ILI786468 IVE786463:IVE786468 JFA786463:JFA786468 JOW786463:JOW786468 JYS786463:JYS786468 KIO786463:KIO786468 KSK786463:KSK786468 LCG786463:LCG786468 LMC786463:LMC786468 LVY786463:LVY786468 MFU786463:MFU786468 MPQ786463:MPQ786468 MZM786463:MZM786468 NJI786463:NJI786468 NTE786463:NTE786468 ODA786463:ODA786468 OMW786463:OMW786468 OWS786463:OWS786468 PGO786463:PGO786468 PQK786463:PQK786468 QAG786463:QAG786468 QKC786463:QKC786468 QTY786463:QTY786468 RDU786463:RDU786468 RNQ786463:RNQ786468 RXM786463:RXM786468 SHI786463:SHI786468 SRE786463:SRE786468 TBA786463:TBA786468 TKW786463:TKW786468 TUS786463:TUS786468 UEO786463:UEO786468 UOK786463:UOK786468 UYG786463:UYG786468 VIC786463:VIC786468 VRY786463:VRY786468 WBU786463:WBU786468 WLQ786463:WLQ786468 WVM786463:WVM786468 E851999:E852004 JA851999:JA852004 SW851999:SW852004 ACS851999:ACS852004 AMO851999:AMO852004 AWK851999:AWK852004 BGG851999:BGG852004 BQC851999:BQC852004 BZY851999:BZY852004 CJU851999:CJU852004 CTQ851999:CTQ852004 DDM851999:DDM852004 DNI851999:DNI852004 DXE851999:DXE852004 EHA851999:EHA852004 EQW851999:EQW852004 FAS851999:FAS852004 FKO851999:FKO852004 FUK851999:FUK852004 GEG851999:GEG852004 GOC851999:GOC852004 GXY851999:GXY852004 HHU851999:HHU852004 HRQ851999:HRQ852004 IBM851999:IBM852004 ILI851999:ILI852004 IVE851999:IVE852004 JFA851999:JFA852004 JOW851999:JOW852004 JYS851999:JYS852004 KIO851999:KIO852004 KSK851999:KSK852004 LCG851999:LCG852004 LMC851999:LMC852004 LVY851999:LVY852004 MFU851999:MFU852004 MPQ851999:MPQ852004 MZM851999:MZM852004 NJI851999:NJI852004 NTE851999:NTE852004 ODA851999:ODA852004 OMW851999:OMW852004 OWS851999:OWS852004 PGO851999:PGO852004 PQK851999:PQK852004 QAG851999:QAG852004 QKC851999:QKC852004 QTY851999:QTY852004 RDU851999:RDU852004 RNQ851999:RNQ852004 RXM851999:RXM852004 SHI851999:SHI852004 SRE851999:SRE852004 TBA851999:TBA852004 TKW851999:TKW852004 TUS851999:TUS852004 UEO851999:UEO852004 UOK851999:UOK852004 UYG851999:UYG852004 VIC851999:VIC852004 VRY851999:VRY852004 WBU851999:WBU852004 WLQ851999:WLQ852004 WVM851999:WVM852004 E917535:E917540 JA917535:JA917540 SW917535:SW917540 ACS917535:ACS917540 AMO917535:AMO917540 AWK917535:AWK917540 BGG917535:BGG917540 BQC917535:BQC917540 BZY917535:BZY917540 CJU917535:CJU917540 CTQ917535:CTQ917540 DDM917535:DDM917540 DNI917535:DNI917540 DXE917535:DXE917540 EHA917535:EHA917540 EQW917535:EQW917540 FAS917535:FAS917540 FKO917535:FKO917540 FUK917535:FUK917540 GEG917535:GEG917540 GOC917535:GOC917540 GXY917535:GXY917540 HHU917535:HHU917540 HRQ917535:HRQ917540 IBM917535:IBM917540 ILI917535:ILI917540 IVE917535:IVE917540 JFA917535:JFA917540 JOW917535:JOW917540 JYS917535:JYS917540 KIO917535:KIO917540 KSK917535:KSK917540 LCG917535:LCG917540 LMC917535:LMC917540 LVY917535:LVY917540 MFU917535:MFU917540 MPQ917535:MPQ917540 MZM917535:MZM917540 NJI917535:NJI917540 NTE917535:NTE917540 ODA917535:ODA917540 OMW917535:OMW917540 OWS917535:OWS917540 PGO917535:PGO917540 PQK917535:PQK917540 QAG917535:QAG917540 QKC917535:QKC917540 QTY917535:QTY917540 RDU917535:RDU917540 RNQ917535:RNQ917540 RXM917535:RXM917540 SHI917535:SHI917540 SRE917535:SRE917540 TBA917535:TBA917540 TKW917535:TKW917540 TUS917535:TUS917540 UEO917535:UEO917540 UOK917535:UOK917540 UYG917535:UYG917540 VIC917535:VIC917540 VRY917535:VRY917540 WBU917535:WBU917540 WLQ917535:WLQ917540 WVM917535:WVM917540 E983071:E983076 JA983071:JA983076 SW983071:SW983076 ACS983071:ACS983076 AMO983071:AMO983076 AWK983071:AWK983076 BGG983071:BGG983076 BQC983071:BQC983076 BZY983071:BZY983076 CJU983071:CJU983076 CTQ983071:CTQ983076 DDM983071:DDM983076 DNI983071:DNI983076 DXE983071:DXE983076 EHA983071:EHA983076 EQW983071:EQW983076 FAS983071:FAS983076 FKO983071:FKO983076 FUK983071:FUK983076 GEG983071:GEG983076 GOC983071:GOC983076 GXY983071:GXY983076 HHU983071:HHU983076 HRQ983071:HRQ983076 IBM983071:IBM983076 ILI983071:ILI983076 IVE983071:IVE983076 JFA983071:JFA983076 JOW983071:JOW983076 JYS983071:JYS983076 KIO983071:KIO983076 KSK983071:KSK983076 LCG983071:LCG983076 LMC983071:LMC983076 LVY983071:LVY983076 MFU983071:MFU983076 MPQ983071:MPQ983076 MZM983071:MZM983076 NJI983071:NJI983076 NTE983071:NTE983076 ODA983071:ODA983076 OMW983071:OMW983076 OWS983071:OWS983076 PGO983071:PGO983076 PQK983071:PQK983076 QAG983071:QAG983076 QKC983071:QKC983076 QTY983071:QTY983076 RDU983071:RDU983076 RNQ983071:RNQ983076 RXM983071:RXM983076 SHI983071:SHI983076 SRE983071:SRE983076 TBA983071:TBA983076 TKW983071:TKW983076 TUS983071:TUS983076 UEO983071:UEO983076 UOK983071:UOK983076 UYG983071:UYG983076 VIC983071:VIC983076 VRY983071:VRY983076 WBU983071:WBU983076 WLQ983071:WLQ983076 WVM983071:WVM983076 G31:G36 JC31:JC36 SY31:SY36 ACU31:ACU36 AMQ31:AMQ36 AWM31:AWM36 BGI31:BGI36 BQE31:BQE36 CAA31:CAA36 CJW31:CJW36 CTS31:CTS36 DDO31:DDO36 DNK31:DNK36 DXG31:DXG36 EHC31:EHC36 EQY31:EQY36 FAU31:FAU36 FKQ31:FKQ36 FUM31:FUM36 GEI31:GEI36 GOE31:GOE36 GYA31:GYA36 HHW31:HHW36 HRS31:HRS36 IBO31:IBO36 ILK31:ILK36 IVG31:IVG36 JFC31:JFC36 JOY31:JOY36 JYU31:JYU36 KIQ31:KIQ36 KSM31:KSM36 LCI31:LCI36 LME31:LME36 LWA31:LWA36 MFW31:MFW36 MPS31:MPS36 MZO31:MZO36 NJK31:NJK36 NTG31:NTG36 ODC31:ODC36 OMY31:OMY36 OWU31:OWU36 PGQ31:PGQ36 PQM31:PQM36 QAI31:QAI36 QKE31:QKE36 QUA31:QUA36 RDW31:RDW36 RNS31:RNS36 RXO31:RXO36 SHK31:SHK36 SRG31:SRG36 TBC31:TBC36 TKY31:TKY36 TUU31:TUU36 UEQ31:UEQ36 UOM31:UOM36 UYI31:UYI36 VIE31:VIE36 VSA31:VSA36 WBW31:WBW36 WLS31:WLS36 WVO31:WVO36 G65567:G65572 JC65567:JC65572 SY65567:SY65572 ACU65567:ACU65572 AMQ65567:AMQ65572 AWM65567:AWM65572 BGI65567:BGI65572 BQE65567:BQE65572 CAA65567:CAA65572 CJW65567:CJW65572 CTS65567:CTS65572 DDO65567:DDO65572 DNK65567:DNK65572 DXG65567:DXG65572 EHC65567:EHC65572 EQY65567:EQY65572 FAU65567:FAU65572 FKQ65567:FKQ65572 FUM65567:FUM65572 GEI65567:GEI65572 GOE65567:GOE65572 GYA65567:GYA65572 HHW65567:HHW65572 HRS65567:HRS65572 IBO65567:IBO65572 ILK65567:ILK65572 IVG65567:IVG65572 JFC65567:JFC65572 JOY65567:JOY65572 JYU65567:JYU65572 KIQ65567:KIQ65572 KSM65567:KSM65572 LCI65567:LCI65572 LME65567:LME65572 LWA65567:LWA65572 MFW65567:MFW65572 MPS65567:MPS65572 MZO65567:MZO65572 NJK65567:NJK65572 NTG65567:NTG65572 ODC65567:ODC65572 OMY65567:OMY65572 OWU65567:OWU65572 PGQ65567:PGQ65572 PQM65567:PQM65572 QAI65567:QAI65572 QKE65567:QKE65572 QUA65567:QUA65572 RDW65567:RDW65572 RNS65567:RNS65572 RXO65567:RXO65572 SHK65567:SHK65572 SRG65567:SRG65572 TBC65567:TBC65572 TKY65567:TKY65572 TUU65567:TUU65572 UEQ65567:UEQ65572 UOM65567:UOM65572 UYI65567:UYI65572 VIE65567:VIE65572 VSA65567:VSA65572 WBW65567:WBW65572 WLS65567:WLS65572 WVO65567:WVO65572 G131103:G131108 JC131103:JC131108 SY131103:SY131108 ACU131103:ACU131108 AMQ131103:AMQ131108 AWM131103:AWM131108 BGI131103:BGI131108 BQE131103:BQE131108 CAA131103:CAA131108 CJW131103:CJW131108 CTS131103:CTS131108 DDO131103:DDO131108 DNK131103:DNK131108 DXG131103:DXG131108 EHC131103:EHC131108 EQY131103:EQY131108 FAU131103:FAU131108 FKQ131103:FKQ131108 FUM131103:FUM131108 GEI131103:GEI131108 GOE131103:GOE131108 GYA131103:GYA131108 HHW131103:HHW131108 HRS131103:HRS131108 IBO131103:IBO131108 ILK131103:ILK131108 IVG131103:IVG131108 JFC131103:JFC131108 JOY131103:JOY131108 JYU131103:JYU131108 KIQ131103:KIQ131108 KSM131103:KSM131108 LCI131103:LCI131108 LME131103:LME131108 LWA131103:LWA131108 MFW131103:MFW131108 MPS131103:MPS131108 MZO131103:MZO131108 NJK131103:NJK131108 NTG131103:NTG131108 ODC131103:ODC131108 OMY131103:OMY131108 OWU131103:OWU131108 PGQ131103:PGQ131108 PQM131103:PQM131108 QAI131103:QAI131108 QKE131103:QKE131108 QUA131103:QUA131108 RDW131103:RDW131108 RNS131103:RNS131108 RXO131103:RXO131108 SHK131103:SHK131108 SRG131103:SRG131108 TBC131103:TBC131108 TKY131103:TKY131108 TUU131103:TUU131108 UEQ131103:UEQ131108 UOM131103:UOM131108 UYI131103:UYI131108 VIE131103:VIE131108 VSA131103:VSA131108 WBW131103:WBW131108 WLS131103:WLS131108 WVO131103:WVO131108 G196639:G196644 JC196639:JC196644 SY196639:SY196644 ACU196639:ACU196644 AMQ196639:AMQ196644 AWM196639:AWM196644 BGI196639:BGI196644 BQE196639:BQE196644 CAA196639:CAA196644 CJW196639:CJW196644 CTS196639:CTS196644 DDO196639:DDO196644 DNK196639:DNK196644 DXG196639:DXG196644 EHC196639:EHC196644 EQY196639:EQY196644 FAU196639:FAU196644 FKQ196639:FKQ196644 FUM196639:FUM196644 GEI196639:GEI196644 GOE196639:GOE196644 GYA196639:GYA196644 HHW196639:HHW196644 HRS196639:HRS196644 IBO196639:IBO196644 ILK196639:ILK196644 IVG196639:IVG196644 JFC196639:JFC196644 JOY196639:JOY196644 JYU196639:JYU196644 KIQ196639:KIQ196644 KSM196639:KSM196644 LCI196639:LCI196644 LME196639:LME196644 LWA196639:LWA196644 MFW196639:MFW196644 MPS196639:MPS196644 MZO196639:MZO196644 NJK196639:NJK196644 NTG196639:NTG196644 ODC196639:ODC196644 OMY196639:OMY196644 OWU196639:OWU196644 PGQ196639:PGQ196644 PQM196639:PQM196644 QAI196639:QAI196644 QKE196639:QKE196644 QUA196639:QUA196644 RDW196639:RDW196644 RNS196639:RNS196644 RXO196639:RXO196644 SHK196639:SHK196644 SRG196639:SRG196644 TBC196639:TBC196644 TKY196639:TKY196644 TUU196639:TUU196644 UEQ196639:UEQ196644 UOM196639:UOM196644 UYI196639:UYI196644 VIE196639:VIE196644 VSA196639:VSA196644 WBW196639:WBW196644 WLS196639:WLS196644 WVO196639:WVO196644 G262175:G262180 JC262175:JC262180 SY262175:SY262180 ACU262175:ACU262180 AMQ262175:AMQ262180 AWM262175:AWM262180 BGI262175:BGI262180 BQE262175:BQE262180 CAA262175:CAA262180 CJW262175:CJW262180 CTS262175:CTS262180 DDO262175:DDO262180 DNK262175:DNK262180 DXG262175:DXG262180 EHC262175:EHC262180 EQY262175:EQY262180 FAU262175:FAU262180 FKQ262175:FKQ262180 FUM262175:FUM262180 GEI262175:GEI262180 GOE262175:GOE262180 GYA262175:GYA262180 HHW262175:HHW262180 HRS262175:HRS262180 IBO262175:IBO262180 ILK262175:ILK262180 IVG262175:IVG262180 JFC262175:JFC262180 JOY262175:JOY262180 JYU262175:JYU262180 KIQ262175:KIQ262180 KSM262175:KSM262180 LCI262175:LCI262180 LME262175:LME262180 LWA262175:LWA262180 MFW262175:MFW262180 MPS262175:MPS262180 MZO262175:MZO262180 NJK262175:NJK262180 NTG262175:NTG262180 ODC262175:ODC262180 OMY262175:OMY262180 OWU262175:OWU262180 PGQ262175:PGQ262180 PQM262175:PQM262180 QAI262175:QAI262180 QKE262175:QKE262180 QUA262175:QUA262180 RDW262175:RDW262180 RNS262175:RNS262180 RXO262175:RXO262180 SHK262175:SHK262180 SRG262175:SRG262180 TBC262175:TBC262180 TKY262175:TKY262180 TUU262175:TUU262180 UEQ262175:UEQ262180 UOM262175:UOM262180 UYI262175:UYI262180 VIE262175:VIE262180 VSA262175:VSA262180 WBW262175:WBW262180 WLS262175:WLS262180 WVO262175:WVO262180 G327711:G327716 JC327711:JC327716 SY327711:SY327716 ACU327711:ACU327716 AMQ327711:AMQ327716 AWM327711:AWM327716 BGI327711:BGI327716 BQE327711:BQE327716 CAA327711:CAA327716 CJW327711:CJW327716 CTS327711:CTS327716 DDO327711:DDO327716 DNK327711:DNK327716 DXG327711:DXG327716 EHC327711:EHC327716 EQY327711:EQY327716 FAU327711:FAU327716 FKQ327711:FKQ327716 FUM327711:FUM327716 GEI327711:GEI327716 GOE327711:GOE327716 GYA327711:GYA327716 HHW327711:HHW327716 HRS327711:HRS327716 IBO327711:IBO327716 ILK327711:ILK327716 IVG327711:IVG327716 JFC327711:JFC327716 JOY327711:JOY327716 JYU327711:JYU327716 KIQ327711:KIQ327716 KSM327711:KSM327716 LCI327711:LCI327716 LME327711:LME327716 LWA327711:LWA327716 MFW327711:MFW327716 MPS327711:MPS327716 MZO327711:MZO327716 NJK327711:NJK327716 NTG327711:NTG327716 ODC327711:ODC327716 OMY327711:OMY327716 OWU327711:OWU327716 PGQ327711:PGQ327716 PQM327711:PQM327716 QAI327711:QAI327716 QKE327711:QKE327716 QUA327711:QUA327716 RDW327711:RDW327716 RNS327711:RNS327716 RXO327711:RXO327716 SHK327711:SHK327716 SRG327711:SRG327716 TBC327711:TBC327716 TKY327711:TKY327716 TUU327711:TUU327716 UEQ327711:UEQ327716 UOM327711:UOM327716 UYI327711:UYI327716 VIE327711:VIE327716 VSA327711:VSA327716 WBW327711:WBW327716 WLS327711:WLS327716 WVO327711:WVO327716 G393247:G393252 JC393247:JC393252 SY393247:SY393252 ACU393247:ACU393252 AMQ393247:AMQ393252 AWM393247:AWM393252 BGI393247:BGI393252 BQE393247:BQE393252 CAA393247:CAA393252 CJW393247:CJW393252 CTS393247:CTS393252 DDO393247:DDO393252 DNK393247:DNK393252 DXG393247:DXG393252 EHC393247:EHC393252 EQY393247:EQY393252 FAU393247:FAU393252 FKQ393247:FKQ393252 FUM393247:FUM393252 GEI393247:GEI393252 GOE393247:GOE393252 GYA393247:GYA393252 HHW393247:HHW393252 HRS393247:HRS393252 IBO393247:IBO393252 ILK393247:ILK393252 IVG393247:IVG393252 JFC393247:JFC393252 JOY393247:JOY393252 JYU393247:JYU393252 KIQ393247:KIQ393252 KSM393247:KSM393252 LCI393247:LCI393252 LME393247:LME393252 LWA393247:LWA393252 MFW393247:MFW393252 MPS393247:MPS393252 MZO393247:MZO393252 NJK393247:NJK393252 NTG393247:NTG393252 ODC393247:ODC393252 OMY393247:OMY393252 OWU393247:OWU393252 PGQ393247:PGQ393252 PQM393247:PQM393252 QAI393247:QAI393252 QKE393247:QKE393252 QUA393247:QUA393252 RDW393247:RDW393252 RNS393247:RNS393252 RXO393247:RXO393252 SHK393247:SHK393252 SRG393247:SRG393252 TBC393247:TBC393252 TKY393247:TKY393252 TUU393247:TUU393252 UEQ393247:UEQ393252 UOM393247:UOM393252 UYI393247:UYI393252 VIE393247:VIE393252 VSA393247:VSA393252 WBW393247:WBW393252 WLS393247:WLS393252 WVO393247:WVO393252 G458783:G458788 JC458783:JC458788 SY458783:SY458788 ACU458783:ACU458788 AMQ458783:AMQ458788 AWM458783:AWM458788 BGI458783:BGI458788 BQE458783:BQE458788 CAA458783:CAA458788 CJW458783:CJW458788 CTS458783:CTS458788 DDO458783:DDO458788 DNK458783:DNK458788 DXG458783:DXG458788 EHC458783:EHC458788 EQY458783:EQY458788 FAU458783:FAU458788 FKQ458783:FKQ458788 FUM458783:FUM458788 GEI458783:GEI458788 GOE458783:GOE458788 GYA458783:GYA458788 HHW458783:HHW458788 HRS458783:HRS458788 IBO458783:IBO458788 ILK458783:ILK458788 IVG458783:IVG458788 JFC458783:JFC458788 JOY458783:JOY458788 JYU458783:JYU458788 KIQ458783:KIQ458788 KSM458783:KSM458788 LCI458783:LCI458788 LME458783:LME458788 LWA458783:LWA458788 MFW458783:MFW458788 MPS458783:MPS458788 MZO458783:MZO458788 NJK458783:NJK458788 NTG458783:NTG458788 ODC458783:ODC458788 OMY458783:OMY458788 OWU458783:OWU458788 PGQ458783:PGQ458788 PQM458783:PQM458788 QAI458783:QAI458788 QKE458783:QKE458788 QUA458783:QUA458788 RDW458783:RDW458788 RNS458783:RNS458788 RXO458783:RXO458788 SHK458783:SHK458788 SRG458783:SRG458788 TBC458783:TBC458788 TKY458783:TKY458788 TUU458783:TUU458788 UEQ458783:UEQ458788 UOM458783:UOM458788 UYI458783:UYI458788 VIE458783:VIE458788 VSA458783:VSA458788 WBW458783:WBW458788 WLS458783:WLS458788 WVO458783:WVO458788 G524319:G524324 JC524319:JC524324 SY524319:SY524324 ACU524319:ACU524324 AMQ524319:AMQ524324 AWM524319:AWM524324 BGI524319:BGI524324 BQE524319:BQE524324 CAA524319:CAA524324 CJW524319:CJW524324 CTS524319:CTS524324 DDO524319:DDO524324 DNK524319:DNK524324 DXG524319:DXG524324 EHC524319:EHC524324 EQY524319:EQY524324 FAU524319:FAU524324 FKQ524319:FKQ524324 FUM524319:FUM524324 GEI524319:GEI524324 GOE524319:GOE524324 GYA524319:GYA524324 HHW524319:HHW524324 HRS524319:HRS524324 IBO524319:IBO524324 ILK524319:ILK524324 IVG524319:IVG524324 JFC524319:JFC524324 JOY524319:JOY524324 JYU524319:JYU524324 KIQ524319:KIQ524324 KSM524319:KSM524324 LCI524319:LCI524324 LME524319:LME524324 LWA524319:LWA524324 MFW524319:MFW524324 MPS524319:MPS524324 MZO524319:MZO524324 NJK524319:NJK524324 NTG524319:NTG524324 ODC524319:ODC524324 OMY524319:OMY524324 OWU524319:OWU524324 PGQ524319:PGQ524324 PQM524319:PQM524324 QAI524319:QAI524324 QKE524319:QKE524324 QUA524319:QUA524324 RDW524319:RDW524324 RNS524319:RNS524324 RXO524319:RXO524324 SHK524319:SHK524324 SRG524319:SRG524324 TBC524319:TBC524324 TKY524319:TKY524324 TUU524319:TUU524324 UEQ524319:UEQ524324 UOM524319:UOM524324 UYI524319:UYI524324 VIE524319:VIE524324 VSA524319:VSA524324 WBW524319:WBW524324 WLS524319:WLS524324 WVO524319:WVO524324 G589855:G589860 JC589855:JC589860 SY589855:SY589860 ACU589855:ACU589860 AMQ589855:AMQ589860 AWM589855:AWM589860 BGI589855:BGI589860 BQE589855:BQE589860 CAA589855:CAA589860 CJW589855:CJW589860 CTS589855:CTS589860 DDO589855:DDO589860 DNK589855:DNK589860 DXG589855:DXG589860 EHC589855:EHC589860 EQY589855:EQY589860 FAU589855:FAU589860 FKQ589855:FKQ589860 FUM589855:FUM589860 GEI589855:GEI589860 GOE589855:GOE589860 GYA589855:GYA589860 HHW589855:HHW589860 HRS589855:HRS589860 IBO589855:IBO589860 ILK589855:ILK589860 IVG589855:IVG589860 JFC589855:JFC589860 JOY589855:JOY589860 JYU589855:JYU589860 KIQ589855:KIQ589860 KSM589855:KSM589860 LCI589855:LCI589860 LME589855:LME589860 LWA589855:LWA589860 MFW589855:MFW589860 MPS589855:MPS589860 MZO589855:MZO589860 NJK589855:NJK589860 NTG589855:NTG589860 ODC589855:ODC589860 OMY589855:OMY589860 OWU589855:OWU589860 PGQ589855:PGQ589860 PQM589855:PQM589860 QAI589855:QAI589860 QKE589855:QKE589860 QUA589855:QUA589860 RDW589855:RDW589860 RNS589855:RNS589860 RXO589855:RXO589860 SHK589855:SHK589860 SRG589855:SRG589860 TBC589855:TBC589860 TKY589855:TKY589860 TUU589855:TUU589860 UEQ589855:UEQ589860 UOM589855:UOM589860 UYI589855:UYI589860 VIE589855:VIE589860 VSA589855:VSA589860 WBW589855:WBW589860 WLS589855:WLS589860 WVO589855:WVO589860 G655391:G655396 JC655391:JC655396 SY655391:SY655396 ACU655391:ACU655396 AMQ655391:AMQ655396 AWM655391:AWM655396 BGI655391:BGI655396 BQE655391:BQE655396 CAA655391:CAA655396 CJW655391:CJW655396 CTS655391:CTS655396 DDO655391:DDO655396 DNK655391:DNK655396 DXG655391:DXG655396 EHC655391:EHC655396 EQY655391:EQY655396 FAU655391:FAU655396 FKQ655391:FKQ655396 FUM655391:FUM655396 GEI655391:GEI655396 GOE655391:GOE655396 GYA655391:GYA655396 HHW655391:HHW655396 HRS655391:HRS655396 IBO655391:IBO655396 ILK655391:ILK655396 IVG655391:IVG655396 JFC655391:JFC655396 JOY655391:JOY655396 JYU655391:JYU655396 KIQ655391:KIQ655396 KSM655391:KSM655396 LCI655391:LCI655396 LME655391:LME655396 LWA655391:LWA655396 MFW655391:MFW655396 MPS655391:MPS655396 MZO655391:MZO655396 NJK655391:NJK655396 NTG655391:NTG655396 ODC655391:ODC655396 OMY655391:OMY655396 OWU655391:OWU655396 PGQ655391:PGQ655396 PQM655391:PQM655396 QAI655391:QAI655396 QKE655391:QKE655396 QUA655391:QUA655396 RDW655391:RDW655396 RNS655391:RNS655396 RXO655391:RXO655396 SHK655391:SHK655396 SRG655391:SRG655396 TBC655391:TBC655396 TKY655391:TKY655396 TUU655391:TUU655396 UEQ655391:UEQ655396 UOM655391:UOM655396 UYI655391:UYI655396 VIE655391:VIE655396 VSA655391:VSA655396 WBW655391:WBW655396 WLS655391:WLS655396 WVO655391:WVO655396 G720927:G720932 JC720927:JC720932 SY720927:SY720932 ACU720927:ACU720932 AMQ720927:AMQ720932 AWM720927:AWM720932 BGI720927:BGI720932 BQE720927:BQE720932 CAA720927:CAA720932 CJW720927:CJW720932 CTS720927:CTS720932 DDO720927:DDO720932 DNK720927:DNK720932 DXG720927:DXG720932 EHC720927:EHC720932 EQY720927:EQY720932 FAU720927:FAU720932 FKQ720927:FKQ720932 FUM720927:FUM720932 GEI720927:GEI720932 GOE720927:GOE720932 GYA720927:GYA720932 HHW720927:HHW720932 HRS720927:HRS720932 IBO720927:IBO720932 ILK720927:ILK720932 IVG720927:IVG720932 JFC720927:JFC720932 JOY720927:JOY720932 JYU720927:JYU720932 KIQ720927:KIQ720932 KSM720927:KSM720932 LCI720927:LCI720932 LME720927:LME720932 LWA720927:LWA720932 MFW720927:MFW720932 MPS720927:MPS720932 MZO720927:MZO720932 NJK720927:NJK720932 NTG720927:NTG720932 ODC720927:ODC720932 OMY720927:OMY720932 OWU720927:OWU720932 PGQ720927:PGQ720932 PQM720927:PQM720932 QAI720927:QAI720932 QKE720927:QKE720932 QUA720927:QUA720932 RDW720927:RDW720932 RNS720927:RNS720932 RXO720927:RXO720932 SHK720927:SHK720932 SRG720927:SRG720932 TBC720927:TBC720932 TKY720927:TKY720932 TUU720927:TUU720932 UEQ720927:UEQ720932 UOM720927:UOM720932 UYI720927:UYI720932 VIE720927:VIE720932 VSA720927:VSA720932 WBW720927:WBW720932 WLS720927:WLS720932 WVO720927:WVO720932 G786463:G786468 JC786463:JC786468 SY786463:SY786468 ACU786463:ACU786468 AMQ786463:AMQ786468 AWM786463:AWM786468 BGI786463:BGI786468 BQE786463:BQE786468 CAA786463:CAA786468 CJW786463:CJW786468 CTS786463:CTS786468 DDO786463:DDO786468 DNK786463:DNK786468 DXG786463:DXG786468 EHC786463:EHC786468 EQY786463:EQY786468 FAU786463:FAU786468 FKQ786463:FKQ786468 FUM786463:FUM786468 GEI786463:GEI786468 GOE786463:GOE786468 GYA786463:GYA786468 HHW786463:HHW786468 HRS786463:HRS786468 IBO786463:IBO786468 ILK786463:ILK786468 IVG786463:IVG786468 JFC786463:JFC786468 JOY786463:JOY786468 JYU786463:JYU786468 KIQ786463:KIQ786468 KSM786463:KSM786468 LCI786463:LCI786468 LME786463:LME786468 LWA786463:LWA786468 MFW786463:MFW786468 MPS786463:MPS786468 MZO786463:MZO786468 NJK786463:NJK786468 NTG786463:NTG786468 ODC786463:ODC786468 OMY786463:OMY786468 OWU786463:OWU786468 PGQ786463:PGQ786468 PQM786463:PQM786468 QAI786463:QAI786468 QKE786463:QKE786468 QUA786463:QUA786468 RDW786463:RDW786468 RNS786463:RNS786468 RXO786463:RXO786468 SHK786463:SHK786468 SRG786463:SRG786468 TBC786463:TBC786468 TKY786463:TKY786468 TUU786463:TUU786468 UEQ786463:UEQ786468 UOM786463:UOM786468 UYI786463:UYI786468 VIE786463:VIE786468 VSA786463:VSA786468 WBW786463:WBW786468 WLS786463:WLS786468 WVO786463:WVO786468 G851999:G852004 JC851999:JC852004 SY851999:SY852004 ACU851999:ACU852004 AMQ851999:AMQ852004 AWM851999:AWM852004 BGI851999:BGI852004 BQE851999:BQE852004 CAA851999:CAA852004 CJW851999:CJW852004 CTS851999:CTS852004 DDO851999:DDO852004 DNK851999:DNK852004 DXG851999:DXG852004 EHC851999:EHC852004 EQY851999:EQY852004 FAU851999:FAU852004 FKQ851999:FKQ852004 FUM851999:FUM852004 GEI851999:GEI852004 GOE851999:GOE852004 GYA851999:GYA852004 HHW851999:HHW852004 HRS851999:HRS852004 IBO851999:IBO852004 ILK851999:ILK852004 IVG851999:IVG852004 JFC851999:JFC852004 JOY851999:JOY852004 JYU851999:JYU852004 KIQ851999:KIQ852004 KSM851999:KSM852004 LCI851999:LCI852004 LME851999:LME852004 LWA851999:LWA852004 MFW851999:MFW852004 MPS851999:MPS852004 MZO851999:MZO852004 NJK851999:NJK852004 NTG851999:NTG852004 ODC851999:ODC852004 OMY851999:OMY852004 OWU851999:OWU852004 PGQ851999:PGQ852004 PQM851999:PQM852004 QAI851999:QAI852004 QKE851999:QKE852004 QUA851999:QUA852004 RDW851999:RDW852004 RNS851999:RNS852004 RXO851999:RXO852004 SHK851999:SHK852004 SRG851999:SRG852004 TBC851999:TBC852004 TKY851999:TKY852004 TUU851999:TUU852004 UEQ851999:UEQ852004 UOM851999:UOM852004 UYI851999:UYI852004 VIE851999:VIE852004 VSA851999:VSA852004 WBW851999:WBW852004 WLS851999:WLS852004 WVO851999:WVO852004 G917535:G917540 JC917535:JC917540 SY917535:SY917540 ACU917535:ACU917540 AMQ917535:AMQ917540 AWM917535:AWM917540 BGI917535:BGI917540 BQE917535:BQE917540 CAA917535:CAA917540 CJW917535:CJW917540 CTS917535:CTS917540 DDO917535:DDO917540 DNK917535:DNK917540 DXG917535:DXG917540 EHC917535:EHC917540 EQY917535:EQY917540 FAU917535:FAU917540 FKQ917535:FKQ917540 FUM917535:FUM917540 GEI917535:GEI917540 GOE917535:GOE917540 GYA917535:GYA917540 HHW917535:HHW917540 HRS917535:HRS917540 IBO917535:IBO917540 ILK917535:ILK917540 IVG917535:IVG917540 JFC917535:JFC917540 JOY917535:JOY917540 JYU917535:JYU917540 KIQ917535:KIQ917540 KSM917535:KSM917540 LCI917535:LCI917540 LME917535:LME917540 LWA917535:LWA917540 MFW917535:MFW917540 MPS917535:MPS917540 MZO917535:MZO917540 NJK917535:NJK917540 NTG917535:NTG917540 ODC917535:ODC917540 OMY917535:OMY917540 OWU917535:OWU917540 PGQ917535:PGQ917540 PQM917535:PQM917540 QAI917535:QAI917540 QKE917535:QKE917540 QUA917535:QUA917540 RDW917535:RDW917540 RNS917535:RNS917540 RXO917535:RXO917540 SHK917535:SHK917540 SRG917535:SRG917540 TBC917535:TBC917540 TKY917535:TKY917540 TUU917535:TUU917540 UEQ917535:UEQ917540 UOM917535:UOM917540 UYI917535:UYI917540 VIE917535:VIE917540 VSA917535:VSA917540 WBW917535:WBW917540 WLS917535:WLS917540 WVO917535:WVO917540 G983071:G983076 JC983071:JC983076 SY983071:SY983076 ACU983071:ACU983076 AMQ983071:AMQ983076 AWM983071:AWM983076 BGI983071:BGI983076 BQE983071:BQE983076 CAA983071:CAA983076 CJW983071:CJW983076 CTS983071:CTS983076 DDO983071:DDO983076 DNK983071:DNK983076 DXG983071:DXG983076 EHC983071:EHC983076 EQY983071:EQY983076 FAU983071:FAU983076 FKQ983071:FKQ983076 FUM983071:FUM983076 GEI983071:GEI983076 GOE983071:GOE983076 GYA983071:GYA983076 HHW983071:HHW983076 HRS983071:HRS983076 IBO983071:IBO983076 ILK983071:ILK983076 IVG983071:IVG983076 JFC983071:JFC983076 JOY983071:JOY983076 JYU983071:JYU983076 KIQ983071:KIQ983076 KSM983071:KSM983076 LCI983071:LCI983076 LME983071:LME983076 LWA983071:LWA983076 MFW983071:MFW983076 MPS983071:MPS983076 MZO983071:MZO983076 NJK983071:NJK983076 NTG983071:NTG983076 ODC983071:ODC983076 OMY983071:OMY983076 OWU983071:OWU983076 PGQ983071:PGQ983076 PQM983071:PQM983076 QAI983071:QAI983076 QKE983071:QKE983076 QUA983071:QUA983076 RDW983071:RDW983076 RNS983071:RNS983076 RXO983071:RXO983076 SHK983071:SHK983076 SRG983071:SRG983076 TBC983071:TBC983076 TKY983071:TKY983076 TUU983071:TUU983076 UEQ983071:UEQ983076 UOM983071:UOM983076 UYI983071:UYI983076 VIE983071:VIE983076 VSA983071:VSA983076 WBW983071:WBW983076 WLS983071:WLS983076 WVO983071:WVO983076" xr:uid="{B0B45919-D4C9-4427-A562-13CAB2681F8E}">
      <formula1>ValueChroma</formula1>
    </dataValidation>
    <dataValidation type="list" allowBlank="1" showInputMessage="1" sqref="D10:D15 IZ10:IZ15 SV10:SV15 ACR10:ACR15 AMN10:AMN15 AWJ10:AWJ15 BGF10:BGF15 BQB10:BQB15 BZX10:BZX15 CJT10:CJT15 CTP10:CTP15 DDL10:DDL15 DNH10:DNH15 DXD10:DXD15 EGZ10:EGZ15 EQV10:EQV15 FAR10:FAR15 FKN10:FKN15 FUJ10:FUJ15 GEF10:GEF15 GOB10:GOB15 GXX10:GXX15 HHT10:HHT15 HRP10:HRP15 IBL10:IBL15 ILH10:ILH15 IVD10:IVD15 JEZ10:JEZ15 JOV10:JOV15 JYR10:JYR15 KIN10:KIN15 KSJ10:KSJ15 LCF10:LCF15 LMB10:LMB15 LVX10:LVX15 MFT10:MFT15 MPP10:MPP15 MZL10:MZL15 NJH10:NJH15 NTD10:NTD15 OCZ10:OCZ15 OMV10:OMV15 OWR10:OWR15 PGN10:PGN15 PQJ10:PQJ15 QAF10:QAF15 QKB10:QKB15 QTX10:QTX15 RDT10:RDT15 RNP10:RNP15 RXL10:RXL15 SHH10:SHH15 SRD10:SRD15 TAZ10:TAZ15 TKV10:TKV15 TUR10:TUR15 UEN10:UEN15 UOJ10:UOJ15 UYF10:UYF15 VIB10:VIB15 VRX10:VRX15 WBT10:WBT15 WLP10:WLP15 WVL10:WVL15 D65546:D65551 IZ65546:IZ65551 SV65546:SV65551 ACR65546:ACR65551 AMN65546:AMN65551 AWJ65546:AWJ65551 BGF65546:BGF65551 BQB65546:BQB65551 BZX65546:BZX65551 CJT65546:CJT65551 CTP65546:CTP65551 DDL65546:DDL65551 DNH65546:DNH65551 DXD65546:DXD65551 EGZ65546:EGZ65551 EQV65546:EQV65551 FAR65546:FAR65551 FKN65546:FKN65551 FUJ65546:FUJ65551 GEF65546:GEF65551 GOB65546:GOB65551 GXX65546:GXX65551 HHT65546:HHT65551 HRP65546:HRP65551 IBL65546:IBL65551 ILH65546:ILH65551 IVD65546:IVD65551 JEZ65546:JEZ65551 JOV65546:JOV65551 JYR65546:JYR65551 KIN65546:KIN65551 KSJ65546:KSJ65551 LCF65546:LCF65551 LMB65546:LMB65551 LVX65546:LVX65551 MFT65546:MFT65551 MPP65546:MPP65551 MZL65546:MZL65551 NJH65546:NJH65551 NTD65546:NTD65551 OCZ65546:OCZ65551 OMV65546:OMV65551 OWR65546:OWR65551 PGN65546:PGN65551 PQJ65546:PQJ65551 QAF65546:QAF65551 QKB65546:QKB65551 QTX65546:QTX65551 RDT65546:RDT65551 RNP65546:RNP65551 RXL65546:RXL65551 SHH65546:SHH65551 SRD65546:SRD65551 TAZ65546:TAZ65551 TKV65546:TKV65551 TUR65546:TUR65551 UEN65546:UEN65551 UOJ65546:UOJ65551 UYF65546:UYF65551 VIB65546:VIB65551 VRX65546:VRX65551 WBT65546:WBT65551 WLP65546:WLP65551 WVL65546:WVL65551 D131082:D131087 IZ131082:IZ131087 SV131082:SV131087 ACR131082:ACR131087 AMN131082:AMN131087 AWJ131082:AWJ131087 BGF131082:BGF131087 BQB131082:BQB131087 BZX131082:BZX131087 CJT131082:CJT131087 CTP131082:CTP131087 DDL131082:DDL131087 DNH131082:DNH131087 DXD131082:DXD131087 EGZ131082:EGZ131087 EQV131082:EQV131087 FAR131082:FAR131087 FKN131082:FKN131087 FUJ131082:FUJ131087 GEF131082:GEF131087 GOB131082:GOB131087 GXX131082:GXX131087 HHT131082:HHT131087 HRP131082:HRP131087 IBL131082:IBL131087 ILH131082:ILH131087 IVD131082:IVD131087 JEZ131082:JEZ131087 JOV131082:JOV131087 JYR131082:JYR131087 KIN131082:KIN131087 KSJ131082:KSJ131087 LCF131082:LCF131087 LMB131082:LMB131087 LVX131082:LVX131087 MFT131082:MFT131087 MPP131082:MPP131087 MZL131082:MZL131087 NJH131082:NJH131087 NTD131082:NTD131087 OCZ131082:OCZ131087 OMV131082:OMV131087 OWR131082:OWR131087 PGN131082:PGN131087 PQJ131082:PQJ131087 QAF131082:QAF131087 QKB131082:QKB131087 QTX131082:QTX131087 RDT131082:RDT131087 RNP131082:RNP131087 RXL131082:RXL131087 SHH131082:SHH131087 SRD131082:SRD131087 TAZ131082:TAZ131087 TKV131082:TKV131087 TUR131082:TUR131087 UEN131082:UEN131087 UOJ131082:UOJ131087 UYF131082:UYF131087 VIB131082:VIB131087 VRX131082:VRX131087 WBT131082:WBT131087 WLP131082:WLP131087 WVL131082:WVL131087 D196618:D196623 IZ196618:IZ196623 SV196618:SV196623 ACR196618:ACR196623 AMN196618:AMN196623 AWJ196618:AWJ196623 BGF196618:BGF196623 BQB196618:BQB196623 BZX196618:BZX196623 CJT196618:CJT196623 CTP196618:CTP196623 DDL196618:DDL196623 DNH196618:DNH196623 DXD196618:DXD196623 EGZ196618:EGZ196623 EQV196618:EQV196623 FAR196618:FAR196623 FKN196618:FKN196623 FUJ196618:FUJ196623 GEF196618:GEF196623 GOB196618:GOB196623 GXX196618:GXX196623 HHT196618:HHT196623 HRP196618:HRP196623 IBL196618:IBL196623 ILH196618:ILH196623 IVD196618:IVD196623 JEZ196618:JEZ196623 JOV196618:JOV196623 JYR196618:JYR196623 KIN196618:KIN196623 KSJ196618:KSJ196623 LCF196618:LCF196623 LMB196618:LMB196623 LVX196618:LVX196623 MFT196618:MFT196623 MPP196618:MPP196623 MZL196618:MZL196623 NJH196618:NJH196623 NTD196618:NTD196623 OCZ196618:OCZ196623 OMV196618:OMV196623 OWR196618:OWR196623 PGN196618:PGN196623 PQJ196618:PQJ196623 QAF196618:QAF196623 QKB196618:QKB196623 QTX196618:QTX196623 RDT196618:RDT196623 RNP196618:RNP196623 RXL196618:RXL196623 SHH196618:SHH196623 SRD196618:SRD196623 TAZ196618:TAZ196623 TKV196618:TKV196623 TUR196618:TUR196623 UEN196618:UEN196623 UOJ196618:UOJ196623 UYF196618:UYF196623 VIB196618:VIB196623 VRX196618:VRX196623 WBT196618:WBT196623 WLP196618:WLP196623 WVL196618:WVL196623 D262154:D262159 IZ262154:IZ262159 SV262154:SV262159 ACR262154:ACR262159 AMN262154:AMN262159 AWJ262154:AWJ262159 BGF262154:BGF262159 BQB262154:BQB262159 BZX262154:BZX262159 CJT262154:CJT262159 CTP262154:CTP262159 DDL262154:DDL262159 DNH262154:DNH262159 DXD262154:DXD262159 EGZ262154:EGZ262159 EQV262154:EQV262159 FAR262154:FAR262159 FKN262154:FKN262159 FUJ262154:FUJ262159 GEF262154:GEF262159 GOB262154:GOB262159 GXX262154:GXX262159 HHT262154:HHT262159 HRP262154:HRP262159 IBL262154:IBL262159 ILH262154:ILH262159 IVD262154:IVD262159 JEZ262154:JEZ262159 JOV262154:JOV262159 JYR262154:JYR262159 KIN262154:KIN262159 KSJ262154:KSJ262159 LCF262154:LCF262159 LMB262154:LMB262159 LVX262154:LVX262159 MFT262154:MFT262159 MPP262154:MPP262159 MZL262154:MZL262159 NJH262154:NJH262159 NTD262154:NTD262159 OCZ262154:OCZ262159 OMV262154:OMV262159 OWR262154:OWR262159 PGN262154:PGN262159 PQJ262154:PQJ262159 QAF262154:QAF262159 QKB262154:QKB262159 QTX262154:QTX262159 RDT262154:RDT262159 RNP262154:RNP262159 RXL262154:RXL262159 SHH262154:SHH262159 SRD262154:SRD262159 TAZ262154:TAZ262159 TKV262154:TKV262159 TUR262154:TUR262159 UEN262154:UEN262159 UOJ262154:UOJ262159 UYF262154:UYF262159 VIB262154:VIB262159 VRX262154:VRX262159 WBT262154:WBT262159 WLP262154:WLP262159 WVL262154:WVL262159 D327690:D327695 IZ327690:IZ327695 SV327690:SV327695 ACR327690:ACR327695 AMN327690:AMN327695 AWJ327690:AWJ327695 BGF327690:BGF327695 BQB327690:BQB327695 BZX327690:BZX327695 CJT327690:CJT327695 CTP327690:CTP327695 DDL327690:DDL327695 DNH327690:DNH327695 DXD327690:DXD327695 EGZ327690:EGZ327695 EQV327690:EQV327695 FAR327690:FAR327695 FKN327690:FKN327695 FUJ327690:FUJ327695 GEF327690:GEF327695 GOB327690:GOB327695 GXX327690:GXX327695 HHT327690:HHT327695 HRP327690:HRP327695 IBL327690:IBL327695 ILH327690:ILH327695 IVD327690:IVD327695 JEZ327690:JEZ327695 JOV327690:JOV327695 JYR327690:JYR327695 KIN327690:KIN327695 KSJ327690:KSJ327695 LCF327690:LCF327695 LMB327690:LMB327695 LVX327690:LVX327695 MFT327690:MFT327695 MPP327690:MPP327695 MZL327690:MZL327695 NJH327690:NJH327695 NTD327690:NTD327695 OCZ327690:OCZ327695 OMV327690:OMV327695 OWR327690:OWR327695 PGN327690:PGN327695 PQJ327690:PQJ327695 QAF327690:QAF327695 QKB327690:QKB327695 QTX327690:QTX327695 RDT327690:RDT327695 RNP327690:RNP327695 RXL327690:RXL327695 SHH327690:SHH327695 SRD327690:SRD327695 TAZ327690:TAZ327695 TKV327690:TKV327695 TUR327690:TUR327695 UEN327690:UEN327695 UOJ327690:UOJ327695 UYF327690:UYF327695 VIB327690:VIB327695 VRX327690:VRX327695 WBT327690:WBT327695 WLP327690:WLP327695 WVL327690:WVL327695 D393226:D393231 IZ393226:IZ393231 SV393226:SV393231 ACR393226:ACR393231 AMN393226:AMN393231 AWJ393226:AWJ393231 BGF393226:BGF393231 BQB393226:BQB393231 BZX393226:BZX393231 CJT393226:CJT393231 CTP393226:CTP393231 DDL393226:DDL393231 DNH393226:DNH393231 DXD393226:DXD393231 EGZ393226:EGZ393231 EQV393226:EQV393231 FAR393226:FAR393231 FKN393226:FKN393231 FUJ393226:FUJ393231 GEF393226:GEF393231 GOB393226:GOB393231 GXX393226:GXX393231 HHT393226:HHT393231 HRP393226:HRP393231 IBL393226:IBL393231 ILH393226:ILH393231 IVD393226:IVD393231 JEZ393226:JEZ393231 JOV393226:JOV393231 JYR393226:JYR393231 KIN393226:KIN393231 KSJ393226:KSJ393231 LCF393226:LCF393231 LMB393226:LMB393231 LVX393226:LVX393231 MFT393226:MFT393231 MPP393226:MPP393231 MZL393226:MZL393231 NJH393226:NJH393231 NTD393226:NTD393231 OCZ393226:OCZ393231 OMV393226:OMV393231 OWR393226:OWR393231 PGN393226:PGN393231 PQJ393226:PQJ393231 QAF393226:QAF393231 QKB393226:QKB393231 QTX393226:QTX393231 RDT393226:RDT393231 RNP393226:RNP393231 RXL393226:RXL393231 SHH393226:SHH393231 SRD393226:SRD393231 TAZ393226:TAZ393231 TKV393226:TKV393231 TUR393226:TUR393231 UEN393226:UEN393231 UOJ393226:UOJ393231 UYF393226:UYF393231 VIB393226:VIB393231 VRX393226:VRX393231 WBT393226:WBT393231 WLP393226:WLP393231 WVL393226:WVL393231 D458762:D458767 IZ458762:IZ458767 SV458762:SV458767 ACR458762:ACR458767 AMN458762:AMN458767 AWJ458762:AWJ458767 BGF458762:BGF458767 BQB458762:BQB458767 BZX458762:BZX458767 CJT458762:CJT458767 CTP458762:CTP458767 DDL458762:DDL458767 DNH458762:DNH458767 DXD458762:DXD458767 EGZ458762:EGZ458767 EQV458762:EQV458767 FAR458762:FAR458767 FKN458762:FKN458767 FUJ458762:FUJ458767 GEF458762:GEF458767 GOB458762:GOB458767 GXX458762:GXX458767 HHT458762:HHT458767 HRP458762:HRP458767 IBL458762:IBL458767 ILH458762:ILH458767 IVD458762:IVD458767 JEZ458762:JEZ458767 JOV458762:JOV458767 JYR458762:JYR458767 KIN458762:KIN458767 KSJ458762:KSJ458767 LCF458762:LCF458767 LMB458762:LMB458767 LVX458762:LVX458767 MFT458762:MFT458767 MPP458762:MPP458767 MZL458762:MZL458767 NJH458762:NJH458767 NTD458762:NTD458767 OCZ458762:OCZ458767 OMV458762:OMV458767 OWR458762:OWR458767 PGN458762:PGN458767 PQJ458762:PQJ458767 QAF458762:QAF458767 QKB458762:QKB458767 QTX458762:QTX458767 RDT458762:RDT458767 RNP458762:RNP458767 RXL458762:RXL458767 SHH458762:SHH458767 SRD458762:SRD458767 TAZ458762:TAZ458767 TKV458762:TKV458767 TUR458762:TUR458767 UEN458762:UEN458767 UOJ458762:UOJ458767 UYF458762:UYF458767 VIB458762:VIB458767 VRX458762:VRX458767 WBT458762:WBT458767 WLP458762:WLP458767 WVL458762:WVL458767 D524298:D524303 IZ524298:IZ524303 SV524298:SV524303 ACR524298:ACR524303 AMN524298:AMN524303 AWJ524298:AWJ524303 BGF524298:BGF524303 BQB524298:BQB524303 BZX524298:BZX524303 CJT524298:CJT524303 CTP524298:CTP524303 DDL524298:DDL524303 DNH524298:DNH524303 DXD524298:DXD524303 EGZ524298:EGZ524303 EQV524298:EQV524303 FAR524298:FAR524303 FKN524298:FKN524303 FUJ524298:FUJ524303 GEF524298:GEF524303 GOB524298:GOB524303 GXX524298:GXX524303 HHT524298:HHT524303 HRP524298:HRP524303 IBL524298:IBL524303 ILH524298:ILH524303 IVD524298:IVD524303 JEZ524298:JEZ524303 JOV524298:JOV524303 JYR524298:JYR524303 KIN524298:KIN524303 KSJ524298:KSJ524303 LCF524298:LCF524303 LMB524298:LMB524303 LVX524298:LVX524303 MFT524298:MFT524303 MPP524298:MPP524303 MZL524298:MZL524303 NJH524298:NJH524303 NTD524298:NTD524303 OCZ524298:OCZ524303 OMV524298:OMV524303 OWR524298:OWR524303 PGN524298:PGN524303 PQJ524298:PQJ524303 QAF524298:QAF524303 QKB524298:QKB524303 QTX524298:QTX524303 RDT524298:RDT524303 RNP524298:RNP524303 RXL524298:RXL524303 SHH524298:SHH524303 SRD524298:SRD524303 TAZ524298:TAZ524303 TKV524298:TKV524303 TUR524298:TUR524303 UEN524298:UEN524303 UOJ524298:UOJ524303 UYF524298:UYF524303 VIB524298:VIB524303 VRX524298:VRX524303 WBT524298:WBT524303 WLP524298:WLP524303 WVL524298:WVL524303 D589834:D589839 IZ589834:IZ589839 SV589834:SV589839 ACR589834:ACR589839 AMN589834:AMN589839 AWJ589834:AWJ589839 BGF589834:BGF589839 BQB589834:BQB589839 BZX589834:BZX589839 CJT589834:CJT589839 CTP589834:CTP589839 DDL589834:DDL589839 DNH589834:DNH589839 DXD589834:DXD589839 EGZ589834:EGZ589839 EQV589834:EQV589839 FAR589834:FAR589839 FKN589834:FKN589839 FUJ589834:FUJ589839 GEF589834:GEF589839 GOB589834:GOB589839 GXX589834:GXX589839 HHT589834:HHT589839 HRP589834:HRP589839 IBL589834:IBL589839 ILH589834:ILH589839 IVD589834:IVD589839 JEZ589834:JEZ589839 JOV589834:JOV589839 JYR589834:JYR589839 KIN589834:KIN589839 KSJ589834:KSJ589839 LCF589834:LCF589839 LMB589834:LMB589839 LVX589834:LVX589839 MFT589834:MFT589839 MPP589834:MPP589839 MZL589834:MZL589839 NJH589834:NJH589839 NTD589834:NTD589839 OCZ589834:OCZ589839 OMV589834:OMV589839 OWR589834:OWR589839 PGN589834:PGN589839 PQJ589834:PQJ589839 QAF589834:QAF589839 QKB589834:QKB589839 QTX589834:QTX589839 RDT589834:RDT589839 RNP589834:RNP589839 RXL589834:RXL589839 SHH589834:SHH589839 SRD589834:SRD589839 TAZ589834:TAZ589839 TKV589834:TKV589839 TUR589834:TUR589839 UEN589834:UEN589839 UOJ589834:UOJ589839 UYF589834:UYF589839 VIB589834:VIB589839 VRX589834:VRX589839 WBT589834:WBT589839 WLP589834:WLP589839 WVL589834:WVL589839 D655370:D655375 IZ655370:IZ655375 SV655370:SV655375 ACR655370:ACR655375 AMN655370:AMN655375 AWJ655370:AWJ655375 BGF655370:BGF655375 BQB655370:BQB655375 BZX655370:BZX655375 CJT655370:CJT655375 CTP655370:CTP655375 DDL655370:DDL655375 DNH655370:DNH655375 DXD655370:DXD655375 EGZ655370:EGZ655375 EQV655370:EQV655375 FAR655370:FAR655375 FKN655370:FKN655375 FUJ655370:FUJ655375 GEF655370:GEF655375 GOB655370:GOB655375 GXX655370:GXX655375 HHT655370:HHT655375 HRP655370:HRP655375 IBL655370:IBL655375 ILH655370:ILH655375 IVD655370:IVD655375 JEZ655370:JEZ655375 JOV655370:JOV655375 JYR655370:JYR655375 KIN655370:KIN655375 KSJ655370:KSJ655375 LCF655370:LCF655375 LMB655370:LMB655375 LVX655370:LVX655375 MFT655370:MFT655375 MPP655370:MPP655375 MZL655370:MZL655375 NJH655370:NJH655375 NTD655370:NTD655375 OCZ655370:OCZ655375 OMV655370:OMV655375 OWR655370:OWR655375 PGN655370:PGN655375 PQJ655370:PQJ655375 QAF655370:QAF655375 QKB655370:QKB655375 QTX655370:QTX655375 RDT655370:RDT655375 RNP655370:RNP655375 RXL655370:RXL655375 SHH655370:SHH655375 SRD655370:SRD655375 TAZ655370:TAZ655375 TKV655370:TKV655375 TUR655370:TUR655375 UEN655370:UEN655375 UOJ655370:UOJ655375 UYF655370:UYF655375 VIB655370:VIB655375 VRX655370:VRX655375 WBT655370:WBT655375 WLP655370:WLP655375 WVL655370:WVL655375 D720906:D720911 IZ720906:IZ720911 SV720906:SV720911 ACR720906:ACR720911 AMN720906:AMN720911 AWJ720906:AWJ720911 BGF720906:BGF720911 BQB720906:BQB720911 BZX720906:BZX720911 CJT720906:CJT720911 CTP720906:CTP720911 DDL720906:DDL720911 DNH720906:DNH720911 DXD720906:DXD720911 EGZ720906:EGZ720911 EQV720906:EQV720911 FAR720906:FAR720911 FKN720906:FKN720911 FUJ720906:FUJ720911 GEF720906:GEF720911 GOB720906:GOB720911 GXX720906:GXX720911 HHT720906:HHT720911 HRP720906:HRP720911 IBL720906:IBL720911 ILH720906:ILH720911 IVD720906:IVD720911 JEZ720906:JEZ720911 JOV720906:JOV720911 JYR720906:JYR720911 KIN720906:KIN720911 KSJ720906:KSJ720911 LCF720906:LCF720911 LMB720906:LMB720911 LVX720906:LVX720911 MFT720906:MFT720911 MPP720906:MPP720911 MZL720906:MZL720911 NJH720906:NJH720911 NTD720906:NTD720911 OCZ720906:OCZ720911 OMV720906:OMV720911 OWR720906:OWR720911 PGN720906:PGN720911 PQJ720906:PQJ720911 QAF720906:QAF720911 QKB720906:QKB720911 QTX720906:QTX720911 RDT720906:RDT720911 RNP720906:RNP720911 RXL720906:RXL720911 SHH720906:SHH720911 SRD720906:SRD720911 TAZ720906:TAZ720911 TKV720906:TKV720911 TUR720906:TUR720911 UEN720906:UEN720911 UOJ720906:UOJ720911 UYF720906:UYF720911 VIB720906:VIB720911 VRX720906:VRX720911 WBT720906:WBT720911 WLP720906:WLP720911 WVL720906:WVL720911 D786442:D786447 IZ786442:IZ786447 SV786442:SV786447 ACR786442:ACR786447 AMN786442:AMN786447 AWJ786442:AWJ786447 BGF786442:BGF786447 BQB786442:BQB786447 BZX786442:BZX786447 CJT786442:CJT786447 CTP786442:CTP786447 DDL786442:DDL786447 DNH786442:DNH786447 DXD786442:DXD786447 EGZ786442:EGZ786447 EQV786442:EQV786447 FAR786442:FAR786447 FKN786442:FKN786447 FUJ786442:FUJ786447 GEF786442:GEF786447 GOB786442:GOB786447 GXX786442:GXX786447 HHT786442:HHT786447 HRP786442:HRP786447 IBL786442:IBL786447 ILH786442:ILH786447 IVD786442:IVD786447 JEZ786442:JEZ786447 JOV786442:JOV786447 JYR786442:JYR786447 KIN786442:KIN786447 KSJ786442:KSJ786447 LCF786442:LCF786447 LMB786442:LMB786447 LVX786442:LVX786447 MFT786442:MFT786447 MPP786442:MPP786447 MZL786442:MZL786447 NJH786442:NJH786447 NTD786442:NTD786447 OCZ786442:OCZ786447 OMV786442:OMV786447 OWR786442:OWR786447 PGN786442:PGN786447 PQJ786442:PQJ786447 QAF786442:QAF786447 QKB786442:QKB786447 QTX786442:QTX786447 RDT786442:RDT786447 RNP786442:RNP786447 RXL786442:RXL786447 SHH786442:SHH786447 SRD786442:SRD786447 TAZ786442:TAZ786447 TKV786442:TKV786447 TUR786442:TUR786447 UEN786442:UEN786447 UOJ786442:UOJ786447 UYF786442:UYF786447 VIB786442:VIB786447 VRX786442:VRX786447 WBT786442:WBT786447 WLP786442:WLP786447 WVL786442:WVL786447 D851978:D851983 IZ851978:IZ851983 SV851978:SV851983 ACR851978:ACR851983 AMN851978:AMN851983 AWJ851978:AWJ851983 BGF851978:BGF851983 BQB851978:BQB851983 BZX851978:BZX851983 CJT851978:CJT851983 CTP851978:CTP851983 DDL851978:DDL851983 DNH851978:DNH851983 DXD851978:DXD851983 EGZ851978:EGZ851983 EQV851978:EQV851983 FAR851978:FAR851983 FKN851978:FKN851983 FUJ851978:FUJ851983 GEF851978:GEF851983 GOB851978:GOB851983 GXX851978:GXX851983 HHT851978:HHT851983 HRP851978:HRP851983 IBL851978:IBL851983 ILH851978:ILH851983 IVD851978:IVD851983 JEZ851978:JEZ851983 JOV851978:JOV851983 JYR851978:JYR851983 KIN851978:KIN851983 KSJ851978:KSJ851983 LCF851978:LCF851983 LMB851978:LMB851983 LVX851978:LVX851983 MFT851978:MFT851983 MPP851978:MPP851983 MZL851978:MZL851983 NJH851978:NJH851983 NTD851978:NTD851983 OCZ851978:OCZ851983 OMV851978:OMV851983 OWR851978:OWR851983 PGN851978:PGN851983 PQJ851978:PQJ851983 QAF851978:QAF851983 QKB851978:QKB851983 QTX851978:QTX851983 RDT851978:RDT851983 RNP851978:RNP851983 RXL851978:RXL851983 SHH851978:SHH851983 SRD851978:SRD851983 TAZ851978:TAZ851983 TKV851978:TKV851983 TUR851978:TUR851983 UEN851978:UEN851983 UOJ851978:UOJ851983 UYF851978:UYF851983 VIB851978:VIB851983 VRX851978:VRX851983 WBT851978:WBT851983 WLP851978:WLP851983 WVL851978:WVL851983 D917514:D917519 IZ917514:IZ917519 SV917514:SV917519 ACR917514:ACR917519 AMN917514:AMN917519 AWJ917514:AWJ917519 BGF917514:BGF917519 BQB917514:BQB917519 BZX917514:BZX917519 CJT917514:CJT917519 CTP917514:CTP917519 DDL917514:DDL917519 DNH917514:DNH917519 DXD917514:DXD917519 EGZ917514:EGZ917519 EQV917514:EQV917519 FAR917514:FAR917519 FKN917514:FKN917519 FUJ917514:FUJ917519 GEF917514:GEF917519 GOB917514:GOB917519 GXX917514:GXX917519 HHT917514:HHT917519 HRP917514:HRP917519 IBL917514:IBL917519 ILH917514:ILH917519 IVD917514:IVD917519 JEZ917514:JEZ917519 JOV917514:JOV917519 JYR917514:JYR917519 KIN917514:KIN917519 KSJ917514:KSJ917519 LCF917514:LCF917519 LMB917514:LMB917519 LVX917514:LVX917519 MFT917514:MFT917519 MPP917514:MPP917519 MZL917514:MZL917519 NJH917514:NJH917519 NTD917514:NTD917519 OCZ917514:OCZ917519 OMV917514:OMV917519 OWR917514:OWR917519 PGN917514:PGN917519 PQJ917514:PQJ917519 QAF917514:QAF917519 QKB917514:QKB917519 QTX917514:QTX917519 RDT917514:RDT917519 RNP917514:RNP917519 RXL917514:RXL917519 SHH917514:SHH917519 SRD917514:SRD917519 TAZ917514:TAZ917519 TKV917514:TKV917519 TUR917514:TUR917519 UEN917514:UEN917519 UOJ917514:UOJ917519 UYF917514:UYF917519 VIB917514:VIB917519 VRX917514:VRX917519 WBT917514:WBT917519 WLP917514:WLP917519 WVL917514:WVL917519 D983050:D983055 IZ983050:IZ983055 SV983050:SV983055 ACR983050:ACR983055 AMN983050:AMN983055 AWJ983050:AWJ983055 BGF983050:BGF983055 BQB983050:BQB983055 BZX983050:BZX983055 CJT983050:CJT983055 CTP983050:CTP983055 DDL983050:DDL983055 DNH983050:DNH983055 DXD983050:DXD983055 EGZ983050:EGZ983055 EQV983050:EQV983055 FAR983050:FAR983055 FKN983050:FKN983055 FUJ983050:FUJ983055 GEF983050:GEF983055 GOB983050:GOB983055 GXX983050:GXX983055 HHT983050:HHT983055 HRP983050:HRP983055 IBL983050:IBL983055 ILH983050:ILH983055 IVD983050:IVD983055 JEZ983050:JEZ983055 JOV983050:JOV983055 JYR983050:JYR983055 KIN983050:KIN983055 KSJ983050:KSJ983055 LCF983050:LCF983055 LMB983050:LMB983055 LVX983050:LVX983055 MFT983050:MFT983055 MPP983050:MPP983055 MZL983050:MZL983055 NJH983050:NJH983055 NTD983050:NTD983055 OCZ983050:OCZ983055 OMV983050:OMV983055 OWR983050:OWR983055 PGN983050:PGN983055 PQJ983050:PQJ983055 QAF983050:QAF983055 QKB983050:QKB983055 QTX983050:QTX983055 RDT983050:RDT983055 RNP983050:RNP983055 RXL983050:RXL983055 SHH983050:SHH983055 SRD983050:SRD983055 TAZ983050:TAZ983055 TKV983050:TKV983055 TUR983050:TUR983055 UEN983050:UEN983055 UOJ983050:UOJ983055 UYF983050:UYF983055 VIB983050:VIB983055 VRX983050:VRX983055 WBT983050:WBT983055 WLP983050:WLP983055 WVL983050:WVL983055 F10:F15 JB10:JB15 SX10:SX15 ACT10:ACT15 AMP10:AMP15 AWL10:AWL15 BGH10:BGH15 BQD10:BQD15 BZZ10:BZZ15 CJV10:CJV15 CTR10:CTR15 DDN10:DDN15 DNJ10:DNJ15 DXF10:DXF15 EHB10:EHB15 EQX10:EQX15 FAT10:FAT15 FKP10:FKP15 FUL10:FUL15 GEH10:GEH15 GOD10:GOD15 GXZ10:GXZ15 HHV10:HHV15 HRR10:HRR15 IBN10:IBN15 ILJ10:ILJ15 IVF10:IVF15 JFB10:JFB15 JOX10:JOX15 JYT10:JYT15 KIP10:KIP15 KSL10:KSL15 LCH10:LCH15 LMD10:LMD15 LVZ10:LVZ15 MFV10:MFV15 MPR10:MPR15 MZN10:MZN15 NJJ10:NJJ15 NTF10:NTF15 ODB10:ODB15 OMX10:OMX15 OWT10:OWT15 PGP10:PGP15 PQL10:PQL15 QAH10:QAH15 QKD10:QKD15 QTZ10:QTZ15 RDV10:RDV15 RNR10:RNR15 RXN10:RXN15 SHJ10:SHJ15 SRF10:SRF15 TBB10:TBB15 TKX10:TKX15 TUT10:TUT15 UEP10:UEP15 UOL10:UOL15 UYH10:UYH15 VID10:VID15 VRZ10:VRZ15 WBV10:WBV15 WLR10:WLR15 WVN10:WVN15 F65546:F65551 JB65546:JB65551 SX65546:SX65551 ACT65546:ACT65551 AMP65546:AMP65551 AWL65546:AWL65551 BGH65546:BGH65551 BQD65546:BQD65551 BZZ65546:BZZ65551 CJV65546:CJV65551 CTR65546:CTR65551 DDN65546:DDN65551 DNJ65546:DNJ65551 DXF65546:DXF65551 EHB65546:EHB65551 EQX65546:EQX65551 FAT65546:FAT65551 FKP65546:FKP65551 FUL65546:FUL65551 GEH65546:GEH65551 GOD65546:GOD65551 GXZ65546:GXZ65551 HHV65546:HHV65551 HRR65546:HRR65551 IBN65546:IBN65551 ILJ65546:ILJ65551 IVF65546:IVF65551 JFB65546:JFB65551 JOX65546:JOX65551 JYT65546:JYT65551 KIP65546:KIP65551 KSL65546:KSL65551 LCH65546:LCH65551 LMD65546:LMD65551 LVZ65546:LVZ65551 MFV65546:MFV65551 MPR65546:MPR65551 MZN65546:MZN65551 NJJ65546:NJJ65551 NTF65546:NTF65551 ODB65546:ODB65551 OMX65546:OMX65551 OWT65546:OWT65551 PGP65546:PGP65551 PQL65546:PQL65551 QAH65546:QAH65551 QKD65546:QKD65551 QTZ65546:QTZ65551 RDV65546:RDV65551 RNR65546:RNR65551 RXN65546:RXN65551 SHJ65546:SHJ65551 SRF65546:SRF65551 TBB65546:TBB65551 TKX65546:TKX65551 TUT65546:TUT65551 UEP65546:UEP65551 UOL65546:UOL65551 UYH65546:UYH65551 VID65546:VID65551 VRZ65546:VRZ65551 WBV65546:WBV65551 WLR65546:WLR65551 WVN65546:WVN65551 F131082:F131087 JB131082:JB131087 SX131082:SX131087 ACT131082:ACT131087 AMP131082:AMP131087 AWL131082:AWL131087 BGH131082:BGH131087 BQD131082:BQD131087 BZZ131082:BZZ131087 CJV131082:CJV131087 CTR131082:CTR131087 DDN131082:DDN131087 DNJ131082:DNJ131087 DXF131082:DXF131087 EHB131082:EHB131087 EQX131082:EQX131087 FAT131082:FAT131087 FKP131082:FKP131087 FUL131082:FUL131087 GEH131082:GEH131087 GOD131082:GOD131087 GXZ131082:GXZ131087 HHV131082:HHV131087 HRR131082:HRR131087 IBN131082:IBN131087 ILJ131082:ILJ131087 IVF131082:IVF131087 JFB131082:JFB131087 JOX131082:JOX131087 JYT131082:JYT131087 KIP131082:KIP131087 KSL131082:KSL131087 LCH131082:LCH131087 LMD131082:LMD131087 LVZ131082:LVZ131087 MFV131082:MFV131087 MPR131082:MPR131087 MZN131082:MZN131087 NJJ131082:NJJ131087 NTF131082:NTF131087 ODB131082:ODB131087 OMX131082:OMX131087 OWT131082:OWT131087 PGP131082:PGP131087 PQL131082:PQL131087 QAH131082:QAH131087 QKD131082:QKD131087 QTZ131082:QTZ131087 RDV131082:RDV131087 RNR131082:RNR131087 RXN131082:RXN131087 SHJ131082:SHJ131087 SRF131082:SRF131087 TBB131082:TBB131087 TKX131082:TKX131087 TUT131082:TUT131087 UEP131082:UEP131087 UOL131082:UOL131087 UYH131082:UYH131087 VID131082:VID131087 VRZ131082:VRZ131087 WBV131082:WBV131087 WLR131082:WLR131087 WVN131082:WVN131087 F196618:F196623 JB196618:JB196623 SX196618:SX196623 ACT196618:ACT196623 AMP196618:AMP196623 AWL196618:AWL196623 BGH196618:BGH196623 BQD196618:BQD196623 BZZ196618:BZZ196623 CJV196618:CJV196623 CTR196618:CTR196623 DDN196618:DDN196623 DNJ196618:DNJ196623 DXF196618:DXF196623 EHB196618:EHB196623 EQX196618:EQX196623 FAT196618:FAT196623 FKP196618:FKP196623 FUL196618:FUL196623 GEH196618:GEH196623 GOD196618:GOD196623 GXZ196618:GXZ196623 HHV196618:HHV196623 HRR196618:HRR196623 IBN196618:IBN196623 ILJ196618:ILJ196623 IVF196618:IVF196623 JFB196618:JFB196623 JOX196618:JOX196623 JYT196618:JYT196623 KIP196618:KIP196623 KSL196618:KSL196623 LCH196618:LCH196623 LMD196618:LMD196623 LVZ196618:LVZ196623 MFV196618:MFV196623 MPR196618:MPR196623 MZN196618:MZN196623 NJJ196618:NJJ196623 NTF196618:NTF196623 ODB196618:ODB196623 OMX196618:OMX196623 OWT196618:OWT196623 PGP196618:PGP196623 PQL196618:PQL196623 QAH196618:QAH196623 QKD196618:QKD196623 QTZ196618:QTZ196623 RDV196618:RDV196623 RNR196618:RNR196623 RXN196618:RXN196623 SHJ196618:SHJ196623 SRF196618:SRF196623 TBB196618:TBB196623 TKX196618:TKX196623 TUT196618:TUT196623 UEP196618:UEP196623 UOL196618:UOL196623 UYH196618:UYH196623 VID196618:VID196623 VRZ196618:VRZ196623 WBV196618:WBV196623 WLR196618:WLR196623 WVN196618:WVN196623 F262154:F262159 JB262154:JB262159 SX262154:SX262159 ACT262154:ACT262159 AMP262154:AMP262159 AWL262154:AWL262159 BGH262154:BGH262159 BQD262154:BQD262159 BZZ262154:BZZ262159 CJV262154:CJV262159 CTR262154:CTR262159 DDN262154:DDN262159 DNJ262154:DNJ262159 DXF262154:DXF262159 EHB262154:EHB262159 EQX262154:EQX262159 FAT262154:FAT262159 FKP262154:FKP262159 FUL262154:FUL262159 GEH262154:GEH262159 GOD262154:GOD262159 GXZ262154:GXZ262159 HHV262154:HHV262159 HRR262154:HRR262159 IBN262154:IBN262159 ILJ262154:ILJ262159 IVF262154:IVF262159 JFB262154:JFB262159 JOX262154:JOX262159 JYT262154:JYT262159 KIP262154:KIP262159 KSL262154:KSL262159 LCH262154:LCH262159 LMD262154:LMD262159 LVZ262154:LVZ262159 MFV262154:MFV262159 MPR262154:MPR262159 MZN262154:MZN262159 NJJ262154:NJJ262159 NTF262154:NTF262159 ODB262154:ODB262159 OMX262154:OMX262159 OWT262154:OWT262159 PGP262154:PGP262159 PQL262154:PQL262159 QAH262154:QAH262159 QKD262154:QKD262159 QTZ262154:QTZ262159 RDV262154:RDV262159 RNR262154:RNR262159 RXN262154:RXN262159 SHJ262154:SHJ262159 SRF262154:SRF262159 TBB262154:TBB262159 TKX262154:TKX262159 TUT262154:TUT262159 UEP262154:UEP262159 UOL262154:UOL262159 UYH262154:UYH262159 VID262154:VID262159 VRZ262154:VRZ262159 WBV262154:WBV262159 WLR262154:WLR262159 WVN262154:WVN262159 F327690:F327695 JB327690:JB327695 SX327690:SX327695 ACT327690:ACT327695 AMP327690:AMP327695 AWL327690:AWL327695 BGH327690:BGH327695 BQD327690:BQD327695 BZZ327690:BZZ327695 CJV327690:CJV327695 CTR327690:CTR327695 DDN327690:DDN327695 DNJ327690:DNJ327695 DXF327690:DXF327695 EHB327690:EHB327695 EQX327690:EQX327695 FAT327690:FAT327695 FKP327690:FKP327695 FUL327690:FUL327695 GEH327690:GEH327695 GOD327690:GOD327695 GXZ327690:GXZ327695 HHV327690:HHV327695 HRR327690:HRR327695 IBN327690:IBN327695 ILJ327690:ILJ327695 IVF327690:IVF327695 JFB327690:JFB327695 JOX327690:JOX327695 JYT327690:JYT327695 KIP327690:KIP327695 KSL327690:KSL327695 LCH327690:LCH327695 LMD327690:LMD327695 LVZ327690:LVZ327695 MFV327690:MFV327695 MPR327690:MPR327695 MZN327690:MZN327695 NJJ327690:NJJ327695 NTF327690:NTF327695 ODB327690:ODB327695 OMX327690:OMX327695 OWT327690:OWT327695 PGP327690:PGP327695 PQL327690:PQL327695 QAH327690:QAH327695 QKD327690:QKD327695 QTZ327690:QTZ327695 RDV327690:RDV327695 RNR327690:RNR327695 RXN327690:RXN327695 SHJ327690:SHJ327695 SRF327690:SRF327695 TBB327690:TBB327695 TKX327690:TKX327695 TUT327690:TUT327695 UEP327690:UEP327695 UOL327690:UOL327695 UYH327690:UYH327695 VID327690:VID327695 VRZ327690:VRZ327695 WBV327690:WBV327695 WLR327690:WLR327695 WVN327690:WVN327695 F393226:F393231 JB393226:JB393231 SX393226:SX393231 ACT393226:ACT393231 AMP393226:AMP393231 AWL393226:AWL393231 BGH393226:BGH393231 BQD393226:BQD393231 BZZ393226:BZZ393231 CJV393226:CJV393231 CTR393226:CTR393231 DDN393226:DDN393231 DNJ393226:DNJ393231 DXF393226:DXF393231 EHB393226:EHB393231 EQX393226:EQX393231 FAT393226:FAT393231 FKP393226:FKP393231 FUL393226:FUL393231 GEH393226:GEH393231 GOD393226:GOD393231 GXZ393226:GXZ393231 HHV393226:HHV393231 HRR393226:HRR393231 IBN393226:IBN393231 ILJ393226:ILJ393231 IVF393226:IVF393231 JFB393226:JFB393231 JOX393226:JOX393231 JYT393226:JYT393231 KIP393226:KIP393231 KSL393226:KSL393231 LCH393226:LCH393231 LMD393226:LMD393231 LVZ393226:LVZ393231 MFV393226:MFV393231 MPR393226:MPR393231 MZN393226:MZN393231 NJJ393226:NJJ393231 NTF393226:NTF393231 ODB393226:ODB393231 OMX393226:OMX393231 OWT393226:OWT393231 PGP393226:PGP393231 PQL393226:PQL393231 QAH393226:QAH393231 QKD393226:QKD393231 QTZ393226:QTZ393231 RDV393226:RDV393231 RNR393226:RNR393231 RXN393226:RXN393231 SHJ393226:SHJ393231 SRF393226:SRF393231 TBB393226:TBB393231 TKX393226:TKX393231 TUT393226:TUT393231 UEP393226:UEP393231 UOL393226:UOL393231 UYH393226:UYH393231 VID393226:VID393231 VRZ393226:VRZ393231 WBV393226:WBV393231 WLR393226:WLR393231 WVN393226:WVN393231 F458762:F458767 JB458762:JB458767 SX458762:SX458767 ACT458762:ACT458767 AMP458762:AMP458767 AWL458762:AWL458767 BGH458762:BGH458767 BQD458762:BQD458767 BZZ458762:BZZ458767 CJV458762:CJV458767 CTR458762:CTR458767 DDN458762:DDN458767 DNJ458762:DNJ458767 DXF458762:DXF458767 EHB458762:EHB458767 EQX458762:EQX458767 FAT458762:FAT458767 FKP458762:FKP458767 FUL458762:FUL458767 GEH458762:GEH458767 GOD458762:GOD458767 GXZ458762:GXZ458767 HHV458762:HHV458767 HRR458762:HRR458767 IBN458762:IBN458767 ILJ458762:ILJ458767 IVF458762:IVF458767 JFB458762:JFB458767 JOX458762:JOX458767 JYT458762:JYT458767 KIP458762:KIP458767 KSL458762:KSL458767 LCH458762:LCH458767 LMD458762:LMD458767 LVZ458762:LVZ458767 MFV458762:MFV458767 MPR458762:MPR458767 MZN458762:MZN458767 NJJ458762:NJJ458767 NTF458762:NTF458767 ODB458762:ODB458767 OMX458762:OMX458767 OWT458762:OWT458767 PGP458762:PGP458767 PQL458762:PQL458767 QAH458762:QAH458767 QKD458762:QKD458767 QTZ458762:QTZ458767 RDV458762:RDV458767 RNR458762:RNR458767 RXN458762:RXN458767 SHJ458762:SHJ458767 SRF458762:SRF458767 TBB458762:TBB458767 TKX458762:TKX458767 TUT458762:TUT458767 UEP458762:UEP458767 UOL458762:UOL458767 UYH458762:UYH458767 VID458762:VID458767 VRZ458762:VRZ458767 WBV458762:WBV458767 WLR458762:WLR458767 WVN458762:WVN458767 F524298:F524303 JB524298:JB524303 SX524298:SX524303 ACT524298:ACT524303 AMP524298:AMP524303 AWL524298:AWL524303 BGH524298:BGH524303 BQD524298:BQD524303 BZZ524298:BZZ524303 CJV524298:CJV524303 CTR524298:CTR524303 DDN524298:DDN524303 DNJ524298:DNJ524303 DXF524298:DXF524303 EHB524298:EHB524303 EQX524298:EQX524303 FAT524298:FAT524303 FKP524298:FKP524303 FUL524298:FUL524303 GEH524298:GEH524303 GOD524298:GOD524303 GXZ524298:GXZ524303 HHV524298:HHV524303 HRR524298:HRR524303 IBN524298:IBN524303 ILJ524298:ILJ524303 IVF524298:IVF524303 JFB524298:JFB524303 JOX524298:JOX524303 JYT524298:JYT524303 KIP524298:KIP524303 KSL524298:KSL524303 LCH524298:LCH524303 LMD524298:LMD524303 LVZ524298:LVZ524303 MFV524298:MFV524303 MPR524298:MPR524303 MZN524298:MZN524303 NJJ524298:NJJ524303 NTF524298:NTF524303 ODB524298:ODB524303 OMX524298:OMX524303 OWT524298:OWT524303 PGP524298:PGP524303 PQL524298:PQL524303 QAH524298:QAH524303 QKD524298:QKD524303 QTZ524298:QTZ524303 RDV524298:RDV524303 RNR524298:RNR524303 RXN524298:RXN524303 SHJ524298:SHJ524303 SRF524298:SRF524303 TBB524298:TBB524303 TKX524298:TKX524303 TUT524298:TUT524303 UEP524298:UEP524303 UOL524298:UOL524303 UYH524298:UYH524303 VID524298:VID524303 VRZ524298:VRZ524303 WBV524298:WBV524303 WLR524298:WLR524303 WVN524298:WVN524303 F589834:F589839 JB589834:JB589839 SX589834:SX589839 ACT589834:ACT589839 AMP589834:AMP589839 AWL589834:AWL589839 BGH589834:BGH589839 BQD589834:BQD589839 BZZ589834:BZZ589839 CJV589834:CJV589839 CTR589834:CTR589839 DDN589834:DDN589839 DNJ589834:DNJ589839 DXF589834:DXF589839 EHB589834:EHB589839 EQX589834:EQX589839 FAT589834:FAT589839 FKP589834:FKP589839 FUL589834:FUL589839 GEH589834:GEH589839 GOD589834:GOD589839 GXZ589834:GXZ589839 HHV589834:HHV589839 HRR589834:HRR589839 IBN589834:IBN589839 ILJ589834:ILJ589839 IVF589834:IVF589839 JFB589834:JFB589839 JOX589834:JOX589839 JYT589834:JYT589839 KIP589834:KIP589839 KSL589834:KSL589839 LCH589834:LCH589839 LMD589834:LMD589839 LVZ589834:LVZ589839 MFV589834:MFV589839 MPR589834:MPR589839 MZN589834:MZN589839 NJJ589834:NJJ589839 NTF589834:NTF589839 ODB589834:ODB589839 OMX589834:OMX589839 OWT589834:OWT589839 PGP589834:PGP589839 PQL589834:PQL589839 QAH589834:QAH589839 QKD589834:QKD589839 QTZ589834:QTZ589839 RDV589834:RDV589839 RNR589834:RNR589839 RXN589834:RXN589839 SHJ589834:SHJ589839 SRF589834:SRF589839 TBB589834:TBB589839 TKX589834:TKX589839 TUT589834:TUT589839 UEP589834:UEP589839 UOL589834:UOL589839 UYH589834:UYH589839 VID589834:VID589839 VRZ589834:VRZ589839 WBV589834:WBV589839 WLR589834:WLR589839 WVN589834:WVN589839 F655370:F655375 JB655370:JB655375 SX655370:SX655375 ACT655370:ACT655375 AMP655370:AMP655375 AWL655370:AWL655375 BGH655370:BGH655375 BQD655370:BQD655375 BZZ655370:BZZ655375 CJV655370:CJV655375 CTR655370:CTR655375 DDN655370:DDN655375 DNJ655370:DNJ655375 DXF655370:DXF655375 EHB655370:EHB655375 EQX655370:EQX655375 FAT655370:FAT655375 FKP655370:FKP655375 FUL655370:FUL655375 GEH655370:GEH655375 GOD655370:GOD655375 GXZ655370:GXZ655375 HHV655370:HHV655375 HRR655370:HRR655375 IBN655370:IBN655375 ILJ655370:ILJ655375 IVF655370:IVF655375 JFB655370:JFB655375 JOX655370:JOX655375 JYT655370:JYT655375 KIP655370:KIP655375 KSL655370:KSL655375 LCH655370:LCH655375 LMD655370:LMD655375 LVZ655370:LVZ655375 MFV655370:MFV655375 MPR655370:MPR655375 MZN655370:MZN655375 NJJ655370:NJJ655375 NTF655370:NTF655375 ODB655370:ODB655375 OMX655370:OMX655375 OWT655370:OWT655375 PGP655370:PGP655375 PQL655370:PQL655375 QAH655370:QAH655375 QKD655370:QKD655375 QTZ655370:QTZ655375 RDV655370:RDV655375 RNR655370:RNR655375 RXN655370:RXN655375 SHJ655370:SHJ655375 SRF655370:SRF655375 TBB655370:TBB655375 TKX655370:TKX655375 TUT655370:TUT655375 UEP655370:UEP655375 UOL655370:UOL655375 UYH655370:UYH655375 VID655370:VID655375 VRZ655370:VRZ655375 WBV655370:WBV655375 WLR655370:WLR655375 WVN655370:WVN655375 F720906:F720911 JB720906:JB720911 SX720906:SX720911 ACT720906:ACT720911 AMP720906:AMP720911 AWL720906:AWL720911 BGH720906:BGH720911 BQD720906:BQD720911 BZZ720906:BZZ720911 CJV720906:CJV720911 CTR720906:CTR720911 DDN720906:DDN720911 DNJ720906:DNJ720911 DXF720906:DXF720911 EHB720906:EHB720911 EQX720906:EQX720911 FAT720906:FAT720911 FKP720906:FKP720911 FUL720906:FUL720911 GEH720906:GEH720911 GOD720906:GOD720911 GXZ720906:GXZ720911 HHV720906:HHV720911 HRR720906:HRR720911 IBN720906:IBN720911 ILJ720906:ILJ720911 IVF720906:IVF720911 JFB720906:JFB720911 JOX720906:JOX720911 JYT720906:JYT720911 KIP720906:KIP720911 KSL720906:KSL720911 LCH720906:LCH720911 LMD720906:LMD720911 LVZ720906:LVZ720911 MFV720906:MFV720911 MPR720906:MPR720911 MZN720906:MZN720911 NJJ720906:NJJ720911 NTF720906:NTF720911 ODB720906:ODB720911 OMX720906:OMX720911 OWT720906:OWT720911 PGP720906:PGP720911 PQL720906:PQL720911 QAH720906:QAH720911 QKD720906:QKD720911 QTZ720906:QTZ720911 RDV720906:RDV720911 RNR720906:RNR720911 RXN720906:RXN720911 SHJ720906:SHJ720911 SRF720906:SRF720911 TBB720906:TBB720911 TKX720906:TKX720911 TUT720906:TUT720911 UEP720906:UEP720911 UOL720906:UOL720911 UYH720906:UYH720911 VID720906:VID720911 VRZ720906:VRZ720911 WBV720906:WBV720911 WLR720906:WLR720911 WVN720906:WVN720911 F786442:F786447 JB786442:JB786447 SX786442:SX786447 ACT786442:ACT786447 AMP786442:AMP786447 AWL786442:AWL786447 BGH786442:BGH786447 BQD786442:BQD786447 BZZ786442:BZZ786447 CJV786442:CJV786447 CTR786442:CTR786447 DDN786442:DDN786447 DNJ786442:DNJ786447 DXF786442:DXF786447 EHB786442:EHB786447 EQX786442:EQX786447 FAT786442:FAT786447 FKP786442:FKP786447 FUL786442:FUL786447 GEH786442:GEH786447 GOD786442:GOD786447 GXZ786442:GXZ786447 HHV786442:HHV786447 HRR786442:HRR786447 IBN786442:IBN786447 ILJ786442:ILJ786447 IVF786442:IVF786447 JFB786442:JFB786447 JOX786442:JOX786447 JYT786442:JYT786447 KIP786442:KIP786447 KSL786442:KSL786447 LCH786442:LCH786447 LMD786442:LMD786447 LVZ786442:LVZ786447 MFV786442:MFV786447 MPR786442:MPR786447 MZN786442:MZN786447 NJJ786442:NJJ786447 NTF786442:NTF786447 ODB786442:ODB786447 OMX786442:OMX786447 OWT786442:OWT786447 PGP786442:PGP786447 PQL786442:PQL786447 QAH786442:QAH786447 QKD786442:QKD786447 QTZ786442:QTZ786447 RDV786442:RDV786447 RNR786442:RNR786447 RXN786442:RXN786447 SHJ786442:SHJ786447 SRF786442:SRF786447 TBB786442:TBB786447 TKX786442:TKX786447 TUT786442:TUT786447 UEP786442:UEP786447 UOL786442:UOL786447 UYH786442:UYH786447 VID786442:VID786447 VRZ786442:VRZ786447 WBV786442:WBV786447 WLR786442:WLR786447 WVN786442:WVN786447 F851978:F851983 JB851978:JB851983 SX851978:SX851983 ACT851978:ACT851983 AMP851978:AMP851983 AWL851978:AWL851983 BGH851978:BGH851983 BQD851978:BQD851983 BZZ851978:BZZ851983 CJV851978:CJV851983 CTR851978:CTR851983 DDN851978:DDN851983 DNJ851978:DNJ851983 DXF851978:DXF851983 EHB851978:EHB851983 EQX851978:EQX851983 FAT851978:FAT851983 FKP851978:FKP851983 FUL851978:FUL851983 GEH851978:GEH851983 GOD851978:GOD851983 GXZ851978:GXZ851983 HHV851978:HHV851983 HRR851978:HRR851983 IBN851978:IBN851983 ILJ851978:ILJ851983 IVF851978:IVF851983 JFB851978:JFB851983 JOX851978:JOX851983 JYT851978:JYT851983 KIP851978:KIP851983 KSL851978:KSL851983 LCH851978:LCH851983 LMD851978:LMD851983 LVZ851978:LVZ851983 MFV851978:MFV851983 MPR851978:MPR851983 MZN851978:MZN851983 NJJ851978:NJJ851983 NTF851978:NTF851983 ODB851978:ODB851983 OMX851978:OMX851983 OWT851978:OWT851983 PGP851978:PGP851983 PQL851978:PQL851983 QAH851978:QAH851983 QKD851978:QKD851983 QTZ851978:QTZ851983 RDV851978:RDV851983 RNR851978:RNR851983 RXN851978:RXN851983 SHJ851978:SHJ851983 SRF851978:SRF851983 TBB851978:TBB851983 TKX851978:TKX851983 TUT851978:TUT851983 UEP851978:UEP851983 UOL851978:UOL851983 UYH851978:UYH851983 VID851978:VID851983 VRZ851978:VRZ851983 WBV851978:WBV851983 WLR851978:WLR851983 WVN851978:WVN851983 F917514:F917519 JB917514:JB917519 SX917514:SX917519 ACT917514:ACT917519 AMP917514:AMP917519 AWL917514:AWL917519 BGH917514:BGH917519 BQD917514:BQD917519 BZZ917514:BZZ917519 CJV917514:CJV917519 CTR917514:CTR917519 DDN917514:DDN917519 DNJ917514:DNJ917519 DXF917514:DXF917519 EHB917514:EHB917519 EQX917514:EQX917519 FAT917514:FAT917519 FKP917514:FKP917519 FUL917514:FUL917519 GEH917514:GEH917519 GOD917514:GOD917519 GXZ917514:GXZ917519 HHV917514:HHV917519 HRR917514:HRR917519 IBN917514:IBN917519 ILJ917514:ILJ917519 IVF917514:IVF917519 JFB917514:JFB917519 JOX917514:JOX917519 JYT917514:JYT917519 KIP917514:KIP917519 KSL917514:KSL917519 LCH917514:LCH917519 LMD917514:LMD917519 LVZ917514:LVZ917519 MFV917514:MFV917519 MPR917514:MPR917519 MZN917514:MZN917519 NJJ917514:NJJ917519 NTF917514:NTF917519 ODB917514:ODB917519 OMX917514:OMX917519 OWT917514:OWT917519 PGP917514:PGP917519 PQL917514:PQL917519 QAH917514:QAH917519 QKD917514:QKD917519 QTZ917514:QTZ917519 RDV917514:RDV917519 RNR917514:RNR917519 RXN917514:RXN917519 SHJ917514:SHJ917519 SRF917514:SRF917519 TBB917514:TBB917519 TKX917514:TKX917519 TUT917514:TUT917519 UEP917514:UEP917519 UOL917514:UOL917519 UYH917514:UYH917519 VID917514:VID917519 VRZ917514:VRZ917519 WBV917514:WBV917519 WLR917514:WLR917519 WVN917514:WVN917519 F983050:F983055 JB983050:JB983055 SX983050:SX983055 ACT983050:ACT983055 AMP983050:AMP983055 AWL983050:AWL983055 BGH983050:BGH983055 BQD983050:BQD983055 BZZ983050:BZZ983055 CJV983050:CJV983055 CTR983050:CTR983055 DDN983050:DDN983055 DNJ983050:DNJ983055 DXF983050:DXF983055 EHB983050:EHB983055 EQX983050:EQX983055 FAT983050:FAT983055 FKP983050:FKP983055 FUL983050:FUL983055 GEH983050:GEH983055 GOD983050:GOD983055 GXZ983050:GXZ983055 HHV983050:HHV983055 HRR983050:HRR983055 IBN983050:IBN983055 ILJ983050:ILJ983055 IVF983050:IVF983055 JFB983050:JFB983055 JOX983050:JOX983055 JYT983050:JYT983055 KIP983050:KIP983055 KSL983050:KSL983055 LCH983050:LCH983055 LMD983050:LMD983055 LVZ983050:LVZ983055 MFV983050:MFV983055 MPR983050:MPR983055 MZN983050:MZN983055 NJJ983050:NJJ983055 NTF983050:NTF983055 ODB983050:ODB983055 OMX983050:OMX983055 OWT983050:OWT983055 PGP983050:PGP983055 PQL983050:PQL983055 QAH983050:QAH983055 QKD983050:QKD983055 QTZ983050:QTZ983055 RDV983050:RDV983055 RNR983050:RNR983055 RXN983050:RXN983055 SHJ983050:SHJ983055 SRF983050:SRF983055 TBB983050:TBB983055 TKX983050:TKX983055 TUT983050:TUT983055 UEP983050:UEP983055 UOL983050:UOL983055 UYH983050:UYH983055 VID983050:VID983055 VRZ983050:VRZ983055 WBV983050:WBV983055 WLR983050:WLR983055 WVN983050:WVN983055 D31:D36 IZ31:IZ36 SV31:SV36 ACR31:ACR36 AMN31:AMN36 AWJ31:AWJ36 BGF31:BGF36 BQB31:BQB36 BZX31:BZX36 CJT31:CJT36 CTP31:CTP36 DDL31:DDL36 DNH31:DNH36 DXD31:DXD36 EGZ31:EGZ36 EQV31:EQV36 FAR31:FAR36 FKN31:FKN36 FUJ31:FUJ36 GEF31:GEF36 GOB31:GOB36 GXX31:GXX36 HHT31:HHT36 HRP31:HRP36 IBL31:IBL36 ILH31:ILH36 IVD31:IVD36 JEZ31:JEZ36 JOV31:JOV36 JYR31:JYR36 KIN31:KIN36 KSJ31:KSJ36 LCF31:LCF36 LMB31:LMB36 LVX31:LVX36 MFT31:MFT36 MPP31:MPP36 MZL31:MZL36 NJH31:NJH36 NTD31:NTD36 OCZ31:OCZ36 OMV31:OMV36 OWR31:OWR36 PGN31:PGN36 PQJ31:PQJ36 QAF31:QAF36 QKB31:QKB36 QTX31:QTX36 RDT31:RDT36 RNP31:RNP36 RXL31:RXL36 SHH31:SHH36 SRD31:SRD36 TAZ31:TAZ36 TKV31:TKV36 TUR31:TUR36 UEN31:UEN36 UOJ31:UOJ36 UYF31:UYF36 VIB31:VIB36 VRX31:VRX36 WBT31:WBT36 WLP31:WLP36 WVL31:WVL36 D65567:D65572 IZ65567:IZ65572 SV65567:SV65572 ACR65567:ACR65572 AMN65567:AMN65572 AWJ65567:AWJ65572 BGF65567:BGF65572 BQB65567:BQB65572 BZX65567:BZX65572 CJT65567:CJT65572 CTP65567:CTP65572 DDL65567:DDL65572 DNH65567:DNH65572 DXD65567:DXD65572 EGZ65567:EGZ65572 EQV65567:EQV65572 FAR65567:FAR65572 FKN65567:FKN65572 FUJ65567:FUJ65572 GEF65567:GEF65572 GOB65567:GOB65572 GXX65567:GXX65572 HHT65567:HHT65572 HRP65567:HRP65572 IBL65567:IBL65572 ILH65567:ILH65572 IVD65567:IVD65572 JEZ65567:JEZ65572 JOV65567:JOV65572 JYR65567:JYR65572 KIN65567:KIN65572 KSJ65567:KSJ65572 LCF65567:LCF65572 LMB65567:LMB65572 LVX65567:LVX65572 MFT65567:MFT65572 MPP65567:MPP65572 MZL65567:MZL65572 NJH65567:NJH65572 NTD65567:NTD65572 OCZ65567:OCZ65572 OMV65567:OMV65572 OWR65567:OWR65572 PGN65567:PGN65572 PQJ65567:PQJ65572 QAF65567:QAF65572 QKB65567:QKB65572 QTX65567:QTX65572 RDT65567:RDT65572 RNP65567:RNP65572 RXL65567:RXL65572 SHH65567:SHH65572 SRD65567:SRD65572 TAZ65567:TAZ65572 TKV65567:TKV65572 TUR65567:TUR65572 UEN65567:UEN65572 UOJ65567:UOJ65572 UYF65567:UYF65572 VIB65567:VIB65572 VRX65567:VRX65572 WBT65567:WBT65572 WLP65567:WLP65572 WVL65567:WVL65572 D131103:D131108 IZ131103:IZ131108 SV131103:SV131108 ACR131103:ACR131108 AMN131103:AMN131108 AWJ131103:AWJ131108 BGF131103:BGF131108 BQB131103:BQB131108 BZX131103:BZX131108 CJT131103:CJT131108 CTP131103:CTP131108 DDL131103:DDL131108 DNH131103:DNH131108 DXD131103:DXD131108 EGZ131103:EGZ131108 EQV131103:EQV131108 FAR131103:FAR131108 FKN131103:FKN131108 FUJ131103:FUJ131108 GEF131103:GEF131108 GOB131103:GOB131108 GXX131103:GXX131108 HHT131103:HHT131108 HRP131103:HRP131108 IBL131103:IBL131108 ILH131103:ILH131108 IVD131103:IVD131108 JEZ131103:JEZ131108 JOV131103:JOV131108 JYR131103:JYR131108 KIN131103:KIN131108 KSJ131103:KSJ131108 LCF131103:LCF131108 LMB131103:LMB131108 LVX131103:LVX131108 MFT131103:MFT131108 MPP131103:MPP131108 MZL131103:MZL131108 NJH131103:NJH131108 NTD131103:NTD131108 OCZ131103:OCZ131108 OMV131103:OMV131108 OWR131103:OWR131108 PGN131103:PGN131108 PQJ131103:PQJ131108 QAF131103:QAF131108 QKB131103:QKB131108 QTX131103:QTX131108 RDT131103:RDT131108 RNP131103:RNP131108 RXL131103:RXL131108 SHH131103:SHH131108 SRD131103:SRD131108 TAZ131103:TAZ131108 TKV131103:TKV131108 TUR131103:TUR131108 UEN131103:UEN131108 UOJ131103:UOJ131108 UYF131103:UYF131108 VIB131103:VIB131108 VRX131103:VRX131108 WBT131103:WBT131108 WLP131103:WLP131108 WVL131103:WVL131108 D196639:D196644 IZ196639:IZ196644 SV196639:SV196644 ACR196639:ACR196644 AMN196639:AMN196644 AWJ196639:AWJ196644 BGF196639:BGF196644 BQB196639:BQB196644 BZX196639:BZX196644 CJT196639:CJT196644 CTP196639:CTP196644 DDL196639:DDL196644 DNH196639:DNH196644 DXD196639:DXD196644 EGZ196639:EGZ196644 EQV196639:EQV196644 FAR196639:FAR196644 FKN196639:FKN196644 FUJ196639:FUJ196644 GEF196639:GEF196644 GOB196639:GOB196644 GXX196639:GXX196644 HHT196639:HHT196644 HRP196639:HRP196644 IBL196639:IBL196644 ILH196639:ILH196644 IVD196639:IVD196644 JEZ196639:JEZ196644 JOV196639:JOV196644 JYR196639:JYR196644 KIN196639:KIN196644 KSJ196639:KSJ196644 LCF196639:LCF196644 LMB196639:LMB196644 LVX196639:LVX196644 MFT196639:MFT196644 MPP196639:MPP196644 MZL196639:MZL196644 NJH196639:NJH196644 NTD196639:NTD196644 OCZ196639:OCZ196644 OMV196639:OMV196644 OWR196639:OWR196644 PGN196639:PGN196644 PQJ196639:PQJ196644 QAF196639:QAF196644 QKB196639:QKB196644 QTX196639:QTX196644 RDT196639:RDT196644 RNP196639:RNP196644 RXL196639:RXL196644 SHH196639:SHH196644 SRD196639:SRD196644 TAZ196639:TAZ196644 TKV196639:TKV196644 TUR196639:TUR196644 UEN196639:UEN196644 UOJ196639:UOJ196644 UYF196639:UYF196644 VIB196639:VIB196644 VRX196639:VRX196644 WBT196639:WBT196644 WLP196639:WLP196644 WVL196639:WVL196644 D262175:D262180 IZ262175:IZ262180 SV262175:SV262180 ACR262175:ACR262180 AMN262175:AMN262180 AWJ262175:AWJ262180 BGF262175:BGF262180 BQB262175:BQB262180 BZX262175:BZX262180 CJT262175:CJT262180 CTP262175:CTP262180 DDL262175:DDL262180 DNH262175:DNH262180 DXD262175:DXD262180 EGZ262175:EGZ262180 EQV262175:EQV262180 FAR262175:FAR262180 FKN262175:FKN262180 FUJ262175:FUJ262180 GEF262175:GEF262180 GOB262175:GOB262180 GXX262175:GXX262180 HHT262175:HHT262180 HRP262175:HRP262180 IBL262175:IBL262180 ILH262175:ILH262180 IVD262175:IVD262180 JEZ262175:JEZ262180 JOV262175:JOV262180 JYR262175:JYR262180 KIN262175:KIN262180 KSJ262175:KSJ262180 LCF262175:LCF262180 LMB262175:LMB262180 LVX262175:LVX262180 MFT262175:MFT262180 MPP262175:MPP262180 MZL262175:MZL262180 NJH262175:NJH262180 NTD262175:NTD262180 OCZ262175:OCZ262180 OMV262175:OMV262180 OWR262175:OWR262180 PGN262175:PGN262180 PQJ262175:PQJ262180 QAF262175:QAF262180 QKB262175:QKB262180 QTX262175:QTX262180 RDT262175:RDT262180 RNP262175:RNP262180 RXL262175:RXL262180 SHH262175:SHH262180 SRD262175:SRD262180 TAZ262175:TAZ262180 TKV262175:TKV262180 TUR262175:TUR262180 UEN262175:UEN262180 UOJ262175:UOJ262180 UYF262175:UYF262180 VIB262175:VIB262180 VRX262175:VRX262180 WBT262175:WBT262180 WLP262175:WLP262180 WVL262175:WVL262180 D327711:D327716 IZ327711:IZ327716 SV327711:SV327716 ACR327711:ACR327716 AMN327711:AMN327716 AWJ327711:AWJ327716 BGF327711:BGF327716 BQB327711:BQB327716 BZX327711:BZX327716 CJT327711:CJT327716 CTP327711:CTP327716 DDL327711:DDL327716 DNH327711:DNH327716 DXD327711:DXD327716 EGZ327711:EGZ327716 EQV327711:EQV327716 FAR327711:FAR327716 FKN327711:FKN327716 FUJ327711:FUJ327716 GEF327711:GEF327716 GOB327711:GOB327716 GXX327711:GXX327716 HHT327711:HHT327716 HRP327711:HRP327716 IBL327711:IBL327716 ILH327711:ILH327716 IVD327711:IVD327716 JEZ327711:JEZ327716 JOV327711:JOV327716 JYR327711:JYR327716 KIN327711:KIN327716 KSJ327711:KSJ327716 LCF327711:LCF327716 LMB327711:LMB327716 LVX327711:LVX327716 MFT327711:MFT327716 MPP327711:MPP327716 MZL327711:MZL327716 NJH327711:NJH327716 NTD327711:NTD327716 OCZ327711:OCZ327716 OMV327711:OMV327716 OWR327711:OWR327716 PGN327711:PGN327716 PQJ327711:PQJ327716 QAF327711:QAF327716 QKB327711:QKB327716 QTX327711:QTX327716 RDT327711:RDT327716 RNP327711:RNP327716 RXL327711:RXL327716 SHH327711:SHH327716 SRD327711:SRD327716 TAZ327711:TAZ327716 TKV327711:TKV327716 TUR327711:TUR327716 UEN327711:UEN327716 UOJ327711:UOJ327716 UYF327711:UYF327716 VIB327711:VIB327716 VRX327711:VRX327716 WBT327711:WBT327716 WLP327711:WLP327716 WVL327711:WVL327716 D393247:D393252 IZ393247:IZ393252 SV393247:SV393252 ACR393247:ACR393252 AMN393247:AMN393252 AWJ393247:AWJ393252 BGF393247:BGF393252 BQB393247:BQB393252 BZX393247:BZX393252 CJT393247:CJT393252 CTP393247:CTP393252 DDL393247:DDL393252 DNH393247:DNH393252 DXD393247:DXD393252 EGZ393247:EGZ393252 EQV393247:EQV393252 FAR393247:FAR393252 FKN393247:FKN393252 FUJ393247:FUJ393252 GEF393247:GEF393252 GOB393247:GOB393252 GXX393247:GXX393252 HHT393247:HHT393252 HRP393247:HRP393252 IBL393247:IBL393252 ILH393247:ILH393252 IVD393247:IVD393252 JEZ393247:JEZ393252 JOV393247:JOV393252 JYR393247:JYR393252 KIN393247:KIN393252 KSJ393247:KSJ393252 LCF393247:LCF393252 LMB393247:LMB393252 LVX393247:LVX393252 MFT393247:MFT393252 MPP393247:MPP393252 MZL393247:MZL393252 NJH393247:NJH393252 NTD393247:NTD393252 OCZ393247:OCZ393252 OMV393247:OMV393252 OWR393247:OWR393252 PGN393247:PGN393252 PQJ393247:PQJ393252 QAF393247:QAF393252 QKB393247:QKB393252 QTX393247:QTX393252 RDT393247:RDT393252 RNP393247:RNP393252 RXL393247:RXL393252 SHH393247:SHH393252 SRD393247:SRD393252 TAZ393247:TAZ393252 TKV393247:TKV393252 TUR393247:TUR393252 UEN393247:UEN393252 UOJ393247:UOJ393252 UYF393247:UYF393252 VIB393247:VIB393252 VRX393247:VRX393252 WBT393247:WBT393252 WLP393247:WLP393252 WVL393247:WVL393252 D458783:D458788 IZ458783:IZ458788 SV458783:SV458788 ACR458783:ACR458788 AMN458783:AMN458788 AWJ458783:AWJ458788 BGF458783:BGF458788 BQB458783:BQB458788 BZX458783:BZX458788 CJT458783:CJT458788 CTP458783:CTP458788 DDL458783:DDL458788 DNH458783:DNH458788 DXD458783:DXD458788 EGZ458783:EGZ458788 EQV458783:EQV458788 FAR458783:FAR458788 FKN458783:FKN458788 FUJ458783:FUJ458788 GEF458783:GEF458788 GOB458783:GOB458788 GXX458783:GXX458788 HHT458783:HHT458788 HRP458783:HRP458788 IBL458783:IBL458788 ILH458783:ILH458788 IVD458783:IVD458788 JEZ458783:JEZ458788 JOV458783:JOV458788 JYR458783:JYR458788 KIN458783:KIN458788 KSJ458783:KSJ458788 LCF458783:LCF458788 LMB458783:LMB458788 LVX458783:LVX458788 MFT458783:MFT458788 MPP458783:MPP458788 MZL458783:MZL458788 NJH458783:NJH458788 NTD458783:NTD458788 OCZ458783:OCZ458788 OMV458783:OMV458788 OWR458783:OWR458788 PGN458783:PGN458788 PQJ458783:PQJ458788 QAF458783:QAF458788 QKB458783:QKB458788 QTX458783:QTX458788 RDT458783:RDT458788 RNP458783:RNP458788 RXL458783:RXL458788 SHH458783:SHH458788 SRD458783:SRD458788 TAZ458783:TAZ458788 TKV458783:TKV458788 TUR458783:TUR458788 UEN458783:UEN458788 UOJ458783:UOJ458788 UYF458783:UYF458788 VIB458783:VIB458788 VRX458783:VRX458788 WBT458783:WBT458788 WLP458783:WLP458788 WVL458783:WVL458788 D524319:D524324 IZ524319:IZ524324 SV524319:SV524324 ACR524319:ACR524324 AMN524319:AMN524324 AWJ524319:AWJ524324 BGF524319:BGF524324 BQB524319:BQB524324 BZX524319:BZX524324 CJT524319:CJT524324 CTP524319:CTP524324 DDL524319:DDL524324 DNH524319:DNH524324 DXD524319:DXD524324 EGZ524319:EGZ524324 EQV524319:EQV524324 FAR524319:FAR524324 FKN524319:FKN524324 FUJ524319:FUJ524324 GEF524319:GEF524324 GOB524319:GOB524324 GXX524319:GXX524324 HHT524319:HHT524324 HRP524319:HRP524324 IBL524319:IBL524324 ILH524319:ILH524324 IVD524319:IVD524324 JEZ524319:JEZ524324 JOV524319:JOV524324 JYR524319:JYR524324 KIN524319:KIN524324 KSJ524319:KSJ524324 LCF524319:LCF524324 LMB524319:LMB524324 LVX524319:LVX524324 MFT524319:MFT524324 MPP524319:MPP524324 MZL524319:MZL524324 NJH524319:NJH524324 NTD524319:NTD524324 OCZ524319:OCZ524324 OMV524319:OMV524324 OWR524319:OWR524324 PGN524319:PGN524324 PQJ524319:PQJ524324 QAF524319:QAF524324 QKB524319:QKB524324 QTX524319:QTX524324 RDT524319:RDT524324 RNP524319:RNP524324 RXL524319:RXL524324 SHH524319:SHH524324 SRD524319:SRD524324 TAZ524319:TAZ524324 TKV524319:TKV524324 TUR524319:TUR524324 UEN524319:UEN524324 UOJ524319:UOJ524324 UYF524319:UYF524324 VIB524319:VIB524324 VRX524319:VRX524324 WBT524319:WBT524324 WLP524319:WLP524324 WVL524319:WVL524324 D589855:D589860 IZ589855:IZ589860 SV589855:SV589860 ACR589855:ACR589860 AMN589855:AMN589860 AWJ589855:AWJ589860 BGF589855:BGF589860 BQB589855:BQB589860 BZX589855:BZX589860 CJT589855:CJT589860 CTP589855:CTP589860 DDL589855:DDL589860 DNH589855:DNH589860 DXD589855:DXD589860 EGZ589855:EGZ589860 EQV589855:EQV589860 FAR589855:FAR589860 FKN589855:FKN589860 FUJ589855:FUJ589860 GEF589855:GEF589860 GOB589855:GOB589860 GXX589855:GXX589860 HHT589855:HHT589860 HRP589855:HRP589860 IBL589855:IBL589860 ILH589855:ILH589860 IVD589855:IVD589860 JEZ589855:JEZ589860 JOV589855:JOV589860 JYR589855:JYR589860 KIN589855:KIN589860 KSJ589855:KSJ589860 LCF589855:LCF589860 LMB589855:LMB589860 LVX589855:LVX589860 MFT589855:MFT589860 MPP589855:MPP589860 MZL589855:MZL589860 NJH589855:NJH589860 NTD589855:NTD589860 OCZ589855:OCZ589860 OMV589855:OMV589860 OWR589855:OWR589860 PGN589855:PGN589860 PQJ589855:PQJ589860 QAF589855:QAF589860 QKB589855:QKB589860 QTX589855:QTX589860 RDT589855:RDT589860 RNP589855:RNP589860 RXL589855:RXL589860 SHH589855:SHH589860 SRD589855:SRD589860 TAZ589855:TAZ589860 TKV589855:TKV589860 TUR589855:TUR589860 UEN589855:UEN589860 UOJ589855:UOJ589860 UYF589855:UYF589860 VIB589855:VIB589860 VRX589855:VRX589860 WBT589855:WBT589860 WLP589855:WLP589860 WVL589855:WVL589860 D655391:D655396 IZ655391:IZ655396 SV655391:SV655396 ACR655391:ACR655396 AMN655391:AMN655396 AWJ655391:AWJ655396 BGF655391:BGF655396 BQB655391:BQB655396 BZX655391:BZX655396 CJT655391:CJT655396 CTP655391:CTP655396 DDL655391:DDL655396 DNH655391:DNH655396 DXD655391:DXD655396 EGZ655391:EGZ655396 EQV655391:EQV655396 FAR655391:FAR655396 FKN655391:FKN655396 FUJ655391:FUJ655396 GEF655391:GEF655396 GOB655391:GOB655396 GXX655391:GXX655396 HHT655391:HHT655396 HRP655391:HRP655396 IBL655391:IBL655396 ILH655391:ILH655396 IVD655391:IVD655396 JEZ655391:JEZ655396 JOV655391:JOV655396 JYR655391:JYR655396 KIN655391:KIN655396 KSJ655391:KSJ655396 LCF655391:LCF655396 LMB655391:LMB655396 LVX655391:LVX655396 MFT655391:MFT655396 MPP655391:MPP655396 MZL655391:MZL655396 NJH655391:NJH655396 NTD655391:NTD655396 OCZ655391:OCZ655396 OMV655391:OMV655396 OWR655391:OWR655396 PGN655391:PGN655396 PQJ655391:PQJ655396 QAF655391:QAF655396 QKB655391:QKB655396 QTX655391:QTX655396 RDT655391:RDT655396 RNP655391:RNP655396 RXL655391:RXL655396 SHH655391:SHH655396 SRD655391:SRD655396 TAZ655391:TAZ655396 TKV655391:TKV655396 TUR655391:TUR655396 UEN655391:UEN655396 UOJ655391:UOJ655396 UYF655391:UYF655396 VIB655391:VIB655396 VRX655391:VRX655396 WBT655391:WBT655396 WLP655391:WLP655396 WVL655391:WVL655396 D720927:D720932 IZ720927:IZ720932 SV720927:SV720932 ACR720927:ACR720932 AMN720927:AMN720932 AWJ720927:AWJ720932 BGF720927:BGF720932 BQB720927:BQB720932 BZX720927:BZX720932 CJT720927:CJT720932 CTP720927:CTP720932 DDL720927:DDL720932 DNH720927:DNH720932 DXD720927:DXD720932 EGZ720927:EGZ720932 EQV720927:EQV720932 FAR720927:FAR720932 FKN720927:FKN720932 FUJ720927:FUJ720932 GEF720927:GEF720932 GOB720927:GOB720932 GXX720927:GXX720932 HHT720927:HHT720932 HRP720927:HRP720932 IBL720927:IBL720932 ILH720927:ILH720932 IVD720927:IVD720932 JEZ720927:JEZ720932 JOV720927:JOV720932 JYR720927:JYR720932 KIN720927:KIN720932 KSJ720927:KSJ720932 LCF720927:LCF720932 LMB720927:LMB720932 LVX720927:LVX720932 MFT720927:MFT720932 MPP720927:MPP720932 MZL720927:MZL720932 NJH720927:NJH720932 NTD720927:NTD720932 OCZ720927:OCZ720932 OMV720927:OMV720932 OWR720927:OWR720932 PGN720927:PGN720932 PQJ720927:PQJ720932 QAF720927:QAF720932 QKB720927:QKB720932 QTX720927:QTX720932 RDT720927:RDT720932 RNP720927:RNP720932 RXL720927:RXL720932 SHH720927:SHH720932 SRD720927:SRD720932 TAZ720927:TAZ720932 TKV720927:TKV720932 TUR720927:TUR720932 UEN720927:UEN720932 UOJ720927:UOJ720932 UYF720927:UYF720932 VIB720927:VIB720932 VRX720927:VRX720932 WBT720927:WBT720932 WLP720927:WLP720932 WVL720927:WVL720932 D786463:D786468 IZ786463:IZ786468 SV786463:SV786468 ACR786463:ACR786468 AMN786463:AMN786468 AWJ786463:AWJ786468 BGF786463:BGF786468 BQB786463:BQB786468 BZX786463:BZX786468 CJT786463:CJT786468 CTP786463:CTP786468 DDL786463:DDL786468 DNH786463:DNH786468 DXD786463:DXD786468 EGZ786463:EGZ786468 EQV786463:EQV786468 FAR786463:FAR786468 FKN786463:FKN786468 FUJ786463:FUJ786468 GEF786463:GEF786468 GOB786463:GOB786468 GXX786463:GXX786468 HHT786463:HHT786468 HRP786463:HRP786468 IBL786463:IBL786468 ILH786463:ILH786468 IVD786463:IVD786468 JEZ786463:JEZ786468 JOV786463:JOV786468 JYR786463:JYR786468 KIN786463:KIN786468 KSJ786463:KSJ786468 LCF786463:LCF786468 LMB786463:LMB786468 LVX786463:LVX786468 MFT786463:MFT786468 MPP786463:MPP786468 MZL786463:MZL786468 NJH786463:NJH786468 NTD786463:NTD786468 OCZ786463:OCZ786468 OMV786463:OMV786468 OWR786463:OWR786468 PGN786463:PGN786468 PQJ786463:PQJ786468 QAF786463:QAF786468 QKB786463:QKB786468 QTX786463:QTX786468 RDT786463:RDT786468 RNP786463:RNP786468 RXL786463:RXL786468 SHH786463:SHH786468 SRD786463:SRD786468 TAZ786463:TAZ786468 TKV786463:TKV786468 TUR786463:TUR786468 UEN786463:UEN786468 UOJ786463:UOJ786468 UYF786463:UYF786468 VIB786463:VIB786468 VRX786463:VRX786468 WBT786463:WBT786468 WLP786463:WLP786468 WVL786463:WVL786468 D851999:D852004 IZ851999:IZ852004 SV851999:SV852004 ACR851999:ACR852004 AMN851999:AMN852004 AWJ851999:AWJ852004 BGF851999:BGF852004 BQB851999:BQB852004 BZX851999:BZX852004 CJT851999:CJT852004 CTP851999:CTP852004 DDL851999:DDL852004 DNH851999:DNH852004 DXD851999:DXD852004 EGZ851999:EGZ852004 EQV851999:EQV852004 FAR851999:FAR852004 FKN851999:FKN852004 FUJ851999:FUJ852004 GEF851999:GEF852004 GOB851999:GOB852004 GXX851999:GXX852004 HHT851999:HHT852004 HRP851999:HRP852004 IBL851999:IBL852004 ILH851999:ILH852004 IVD851999:IVD852004 JEZ851999:JEZ852004 JOV851999:JOV852004 JYR851999:JYR852004 KIN851999:KIN852004 KSJ851999:KSJ852004 LCF851999:LCF852004 LMB851999:LMB852004 LVX851999:LVX852004 MFT851999:MFT852004 MPP851999:MPP852004 MZL851999:MZL852004 NJH851999:NJH852004 NTD851999:NTD852004 OCZ851999:OCZ852004 OMV851999:OMV852004 OWR851999:OWR852004 PGN851999:PGN852004 PQJ851999:PQJ852004 QAF851999:QAF852004 QKB851999:QKB852004 QTX851999:QTX852004 RDT851999:RDT852004 RNP851999:RNP852004 RXL851999:RXL852004 SHH851999:SHH852004 SRD851999:SRD852004 TAZ851999:TAZ852004 TKV851999:TKV852004 TUR851999:TUR852004 UEN851999:UEN852004 UOJ851999:UOJ852004 UYF851999:UYF852004 VIB851999:VIB852004 VRX851999:VRX852004 WBT851999:WBT852004 WLP851999:WLP852004 WVL851999:WVL852004 D917535:D917540 IZ917535:IZ917540 SV917535:SV917540 ACR917535:ACR917540 AMN917535:AMN917540 AWJ917535:AWJ917540 BGF917535:BGF917540 BQB917535:BQB917540 BZX917535:BZX917540 CJT917535:CJT917540 CTP917535:CTP917540 DDL917535:DDL917540 DNH917535:DNH917540 DXD917535:DXD917540 EGZ917535:EGZ917540 EQV917535:EQV917540 FAR917535:FAR917540 FKN917535:FKN917540 FUJ917535:FUJ917540 GEF917535:GEF917540 GOB917535:GOB917540 GXX917535:GXX917540 HHT917535:HHT917540 HRP917535:HRP917540 IBL917535:IBL917540 ILH917535:ILH917540 IVD917535:IVD917540 JEZ917535:JEZ917540 JOV917535:JOV917540 JYR917535:JYR917540 KIN917535:KIN917540 KSJ917535:KSJ917540 LCF917535:LCF917540 LMB917535:LMB917540 LVX917535:LVX917540 MFT917535:MFT917540 MPP917535:MPP917540 MZL917535:MZL917540 NJH917535:NJH917540 NTD917535:NTD917540 OCZ917535:OCZ917540 OMV917535:OMV917540 OWR917535:OWR917540 PGN917535:PGN917540 PQJ917535:PQJ917540 QAF917535:QAF917540 QKB917535:QKB917540 QTX917535:QTX917540 RDT917535:RDT917540 RNP917535:RNP917540 RXL917535:RXL917540 SHH917535:SHH917540 SRD917535:SRD917540 TAZ917535:TAZ917540 TKV917535:TKV917540 TUR917535:TUR917540 UEN917535:UEN917540 UOJ917535:UOJ917540 UYF917535:UYF917540 VIB917535:VIB917540 VRX917535:VRX917540 WBT917535:WBT917540 WLP917535:WLP917540 WVL917535:WVL917540 D983071:D983076 IZ983071:IZ983076 SV983071:SV983076 ACR983071:ACR983076 AMN983071:AMN983076 AWJ983071:AWJ983076 BGF983071:BGF983076 BQB983071:BQB983076 BZX983071:BZX983076 CJT983071:CJT983076 CTP983071:CTP983076 DDL983071:DDL983076 DNH983071:DNH983076 DXD983071:DXD983076 EGZ983071:EGZ983076 EQV983071:EQV983076 FAR983071:FAR983076 FKN983071:FKN983076 FUJ983071:FUJ983076 GEF983071:GEF983076 GOB983071:GOB983076 GXX983071:GXX983076 HHT983071:HHT983076 HRP983071:HRP983076 IBL983071:IBL983076 ILH983071:ILH983076 IVD983071:IVD983076 JEZ983071:JEZ983076 JOV983071:JOV983076 JYR983071:JYR983076 KIN983071:KIN983076 KSJ983071:KSJ983076 LCF983071:LCF983076 LMB983071:LMB983076 LVX983071:LVX983076 MFT983071:MFT983076 MPP983071:MPP983076 MZL983071:MZL983076 NJH983071:NJH983076 NTD983071:NTD983076 OCZ983071:OCZ983076 OMV983071:OMV983076 OWR983071:OWR983076 PGN983071:PGN983076 PQJ983071:PQJ983076 QAF983071:QAF983076 QKB983071:QKB983076 QTX983071:QTX983076 RDT983071:RDT983076 RNP983071:RNP983076 RXL983071:RXL983076 SHH983071:SHH983076 SRD983071:SRD983076 TAZ983071:TAZ983076 TKV983071:TKV983076 TUR983071:TUR983076 UEN983071:UEN983076 UOJ983071:UOJ983076 UYF983071:UYF983076 VIB983071:VIB983076 VRX983071:VRX983076 WBT983071:WBT983076 WLP983071:WLP983076 WVL983071:WVL983076 F31:F36 JB31:JB36 SX31:SX36 ACT31:ACT36 AMP31:AMP36 AWL31:AWL36 BGH31:BGH36 BQD31:BQD36 BZZ31:BZZ36 CJV31:CJV36 CTR31:CTR36 DDN31:DDN36 DNJ31:DNJ36 DXF31:DXF36 EHB31:EHB36 EQX31:EQX36 FAT31:FAT36 FKP31:FKP36 FUL31:FUL36 GEH31:GEH36 GOD31:GOD36 GXZ31:GXZ36 HHV31:HHV36 HRR31:HRR36 IBN31:IBN36 ILJ31:ILJ36 IVF31:IVF36 JFB31:JFB36 JOX31:JOX36 JYT31:JYT36 KIP31:KIP36 KSL31:KSL36 LCH31:LCH36 LMD31:LMD36 LVZ31:LVZ36 MFV31:MFV36 MPR31:MPR36 MZN31:MZN36 NJJ31:NJJ36 NTF31:NTF36 ODB31:ODB36 OMX31:OMX36 OWT31:OWT36 PGP31:PGP36 PQL31:PQL36 QAH31:QAH36 QKD31:QKD36 QTZ31:QTZ36 RDV31:RDV36 RNR31:RNR36 RXN31:RXN36 SHJ31:SHJ36 SRF31:SRF36 TBB31:TBB36 TKX31:TKX36 TUT31:TUT36 UEP31:UEP36 UOL31:UOL36 UYH31:UYH36 VID31:VID36 VRZ31:VRZ36 WBV31:WBV36 WLR31:WLR36 WVN31:WVN36 F65567:F65572 JB65567:JB65572 SX65567:SX65572 ACT65567:ACT65572 AMP65567:AMP65572 AWL65567:AWL65572 BGH65567:BGH65572 BQD65567:BQD65572 BZZ65567:BZZ65572 CJV65567:CJV65572 CTR65567:CTR65572 DDN65567:DDN65572 DNJ65567:DNJ65572 DXF65567:DXF65572 EHB65567:EHB65572 EQX65567:EQX65572 FAT65567:FAT65572 FKP65567:FKP65572 FUL65567:FUL65572 GEH65567:GEH65572 GOD65567:GOD65572 GXZ65567:GXZ65572 HHV65567:HHV65572 HRR65567:HRR65572 IBN65567:IBN65572 ILJ65567:ILJ65572 IVF65567:IVF65572 JFB65567:JFB65572 JOX65567:JOX65572 JYT65567:JYT65572 KIP65567:KIP65572 KSL65567:KSL65572 LCH65567:LCH65572 LMD65567:LMD65572 LVZ65567:LVZ65572 MFV65567:MFV65572 MPR65567:MPR65572 MZN65567:MZN65572 NJJ65567:NJJ65572 NTF65567:NTF65572 ODB65567:ODB65572 OMX65567:OMX65572 OWT65567:OWT65572 PGP65567:PGP65572 PQL65567:PQL65572 QAH65567:QAH65572 QKD65567:QKD65572 QTZ65567:QTZ65572 RDV65567:RDV65572 RNR65567:RNR65572 RXN65567:RXN65572 SHJ65567:SHJ65572 SRF65567:SRF65572 TBB65567:TBB65572 TKX65567:TKX65572 TUT65567:TUT65572 UEP65567:UEP65572 UOL65567:UOL65572 UYH65567:UYH65572 VID65567:VID65572 VRZ65567:VRZ65572 WBV65567:WBV65572 WLR65567:WLR65572 WVN65567:WVN65572 F131103:F131108 JB131103:JB131108 SX131103:SX131108 ACT131103:ACT131108 AMP131103:AMP131108 AWL131103:AWL131108 BGH131103:BGH131108 BQD131103:BQD131108 BZZ131103:BZZ131108 CJV131103:CJV131108 CTR131103:CTR131108 DDN131103:DDN131108 DNJ131103:DNJ131108 DXF131103:DXF131108 EHB131103:EHB131108 EQX131103:EQX131108 FAT131103:FAT131108 FKP131103:FKP131108 FUL131103:FUL131108 GEH131103:GEH131108 GOD131103:GOD131108 GXZ131103:GXZ131108 HHV131103:HHV131108 HRR131103:HRR131108 IBN131103:IBN131108 ILJ131103:ILJ131108 IVF131103:IVF131108 JFB131103:JFB131108 JOX131103:JOX131108 JYT131103:JYT131108 KIP131103:KIP131108 KSL131103:KSL131108 LCH131103:LCH131108 LMD131103:LMD131108 LVZ131103:LVZ131108 MFV131103:MFV131108 MPR131103:MPR131108 MZN131103:MZN131108 NJJ131103:NJJ131108 NTF131103:NTF131108 ODB131103:ODB131108 OMX131103:OMX131108 OWT131103:OWT131108 PGP131103:PGP131108 PQL131103:PQL131108 QAH131103:QAH131108 QKD131103:QKD131108 QTZ131103:QTZ131108 RDV131103:RDV131108 RNR131103:RNR131108 RXN131103:RXN131108 SHJ131103:SHJ131108 SRF131103:SRF131108 TBB131103:TBB131108 TKX131103:TKX131108 TUT131103:TUT131108 UEP131103:UEP131108 UOL131103:UOL131108 UYH131103:UYH131108 VID131103:VID131108 VRZ131103:VRZ131108 WBV131103:WBV131108 WLR131103:WLR131108 WVN131103:WVN131108 F196639:F196644 JB196639:JB196644 SX196639:SX196644 ACT196639:ACT196644 AMP196639:AMP196644 AWL196639:AWL196644 BGH196639:BGH196644 BQD196639:BQD196644 BZZ196639:BZZ196644 CJV196639:CJV196644 CTR196639:CTR196644 DDN196639:DDN196644 DNJ196639:DNJ196644 DXF196639:DXF196644 EHB196639:EHB196644 EQX196639:EQX196644 FAT196639:FAT196644 FKP196639:FKP196644 FUL196639:FUL196644 GEH196639:GEH196644 GOD196639:GOD196644 GXZ196639:GXZ196644 HHV196639:HHV196644 HRR196639:HRR196644 IBN196639:IBN196644 ILJ196639:ILJ196644 IVF196639:IVF196644 JFB196639:JFB196644 JOX196639:JOX196644 JYT196639:JYT196644 KIP196639:KIP196644 KSL196639:KSL196644 LCH196639:LCH196644 LMD196639:LMD196644 LVZ196639:LVZ196644 MFV196639:MFV196644 MPR196639:MPR196644 MZN196639:MZN196644 NJJ196639:NJJ196644 NTF196639:NTF196644 ODB196639:ODB196644 OMX196639:OMX196644 OWT196639:OWT196644 PGP196639:PGP196644 PQL196639:PQL196644 QAH196639:QAH196644 QKD196639:QKD196644 QTZ196639:QTZ196644 RDV196639:RDV196644 RNR196639:RNR196644 RXN196639:RXN196644 SHJ196639:SHJ196644 SRF196639:SRF196644 TBB196639:TBB196644 TKX196639:TKX196644 TUT196639:TUT196644 UEP196639:UEP196644 UOL196639:UOL196644 UYH196639:UYH196644 VID196639:VID196644 VRZ196639:VRZ196644 WBV196639:WBV196644 WLR196639:WLR196644 WVN196639:WVN196644 F262175:F262180 JB262175:JB262180 SX262175:SX262180 ACT262175:ACT262180 AMP262175:AMP262180 AWL262175:AWL262180 BGH262175:BGH262180 BQD262175:BQD262180 BZZ262175:BZZ262180 CJV262175:CJV262180 CTR262175:CTR262180 DDN262175:DDN262180 DNJ262175:DNJ262180 DXF262175:DXF262180 EHB262175:EHB262180 EQX262175:EQX262180 FAT262175:FAT262180 FKP262175:FKP262180 FUL262175:FUL262180 GEH262175:GEH262180 GOD262175:GOD262180 GXZ262175:GXZ262180 HHV262175:HHV262180 HRR262175:HRR262180 IBN262175:IBN262180 ILJ262175:ILJ262180 IVF262175:IVF262180 JFB262175:JFB262180 JOX262175:JOX262180 JYT262175:JYT262180 KIP262175:KIP262180 KSL262175:KSL262180 LCH262175:LCH262180 LMD262175:LMD262180 LVZ262175:LVZ262180 MFV262175:MFV262180 MPR262175:MPR262180 MZN262175:MZN262180 NJJ262175:NJJ262180 NTF262175:NTF262180 ODB262175:ODB262180 OMX262175:OMX262180 OWT262175:OWT262180 PGP262175:PGP262180 PQL262175:PQL262180 QAH262175:QAH262180 QKD262175:QKD262180 QTZ262175:QTZ262180 RDV262175:RDV262180 RNR262175:RNR262180 RXN262175:RXN262180 SHJ262175:SHJ262180 SRF262175:SRF262180 TBB262175:TBB262180 TKX262175:TKX262180 TUT262175:TUT262180 UEP262175:UEP262180 UOL262175:UOL262180 UYH262175:UYH262180 VID262175:VID262180 VRZ262175:VRZ262180 WBV262175:WBV262180 WLR262175:WLR262180 WVN262175:WVN262180 F327711:F327716 JB327711:JB327716 SX327711:SX327716 ACT327711:ACT327716 AMP327711:AMP327716 AWL327711:AWL327716 BGH327711:BGH327716 BQD327711:BQD327716 BZZ327711:BZZ327716 CJV327711:CJV327716 CTR327711:CTR327716 DDN327711:DDN327716 DNJ327711:DNJ327716 DXF327711:DXF327716 EHB327711:EHB327716 EQX327711:EQX327716 FAT327711:FAT327716 FKP327711:FKP327716 FUL327711:FUL327716 GEH327711:GEH327716 GOD327711:GOD327716 GXZ327711:GXZ327716 HHV327711:HHV327716 HRR327711:HRR327716 IBN327711:IBN327716 ILJ327711:ILJ327716 IVF327711:IVF327716 JFB327711:JFB327716 JOX327711:JOX327716 JYT327711:JYT327716 KIP327711:KIP327716 KSL327711:KSL327716 LCH327711:LCH327716 LMD327711:LMD327716 LVZ327711:LVZ327716 MFV327711:MFV327716 MPR327711:MPR327716 MZN327711:MZN327716 NJJ327711:NJJ327716 NTF327711:NTF327716 ODB327711:ODB327716 OMX327711:OMX327716 OWT327711:OWT327716 PGP327711:PGP327716 PQL327711:PQL327716 QAH327711:QAH327716 QKD327711:QKD327716 QTZ327711:QTZ327716 RDV327711:RDV327716 RNR327711:RNR327716 RXN327711:RXN327716 SHJ327711:SHJ327716 SRF327711:SRF327716 TBB327711:TBB327716 TKX327711:TKX327716 TUT327711:TUT327716 UEP327711:UEP327716 UOL327711:UOL327716 UYH327711:UYH327716 VID327711:VID327716 VRZ327711:VRZ327716 WBV327711:WBV327716 WLR327711:WLR327716 WVN327711:WVN327716 F393247:F393252 JB393247:JB393252 SX393247:SX393252 ACT393247:ACT393252 AMP393247:AMP393252 AWL393247:AWL393252 BGH393247:BGH393252 BQD393247:BQD393252 BZZ393247:BZZ393252 CJV393247:CJV393252 CTR393247:CTR393252 DDN393247:DDN393252 DNJ393247:DNJ393252 DXF393247:DXF393252 EHB393247:EHB393252 EQX393247:EQX393252 FAT393247:FAT393252 FKP393247:FKP393252 FUL393247:FUL393252 GEH393247:GEH393252 GOD393247:GOD393252 GXZ393247:GXZ393252 HHV393247:HHV393252 HRR393247:HRR393252 IBN393247:IBN393252 ILJ393247:ILJ393252 IVF393247:IVF393252 JFB393247:JFB393252 JOX393247:JOX393252 JYT393247:JYT393252 KIP393247:KIP393252 KSL393247:KSL393252 LCH393247:LCH393252 LMD393247:LMD393252 LVZ393247:LVZ393252 MFV393247:MFV393252 MPR393247:MPR393252 MZN393247:MZN393252 NJJ393247:NJJ393252 NTF393247:NTF393252 ODB393247:ODB393252 OMX393247:OMX393252 OWT393247:OWT393252 PGP393247:PGP393252 PQL393247:PQL393252 QAH393247:QAH393252 QKD393247:QKD393252 QTZ393247:QTZ393252 RDV393247:RDV393252 RNR393247:RNR393252 RXN393247:RXN393252 SHJ393247:SHJ393252 SRF393247:SRF393252 TBB393247:TBB393252 TKX393247:TKX393252 TUT393247:TUT393252 UEP393247:UEP393252 UOL393247:UOL393252 UYH393247:UYH393252 VID393247:VID393252 VRZ393247:VRZ393252 WBV393247:WBV393252 WLR393247:WLR393252 WVN393247:WVN393252 F458783:F458788 JB458783:JB458788 SX458783:SX458788 ACT458783:ACT458788 AMP458783:AMP458788 AWL458783:AWL458788 BGH458783:BGH458788 BQD458783:BQD458788 BZZ458783:BZZ458788 CJV458783:CJV458788 CTR458783:CTR458788 DDN458783:DDN458788 DNJ458783:DNJ458788 DXF458783:DXF458788 EHB458783:EHB458788 EQX458783:EQX458788 FAT458783:FAT458788 FKP458783:FKP458788 FUL458783:FUL458788 GEH458783:GEH458788 GOD458783:GOD458788 GXZ458783:GXZ458788 HHV458783:HHV458788 HRR458783:HRR458788 IBN458783:IBN458788 ILJ458783:ILJ458788 IVF458783:IVF458788 JFB458783:JFB458788 JOX458783:JOX458788 JYT458783:JYT458788 KIP458783:KIP458788 KSL458783:KSL458788 LCH458783:LCH458788 LMD458783:LMD458788 LVZ458783:LVZ458788 MFV458783:MFV458788 MPR458783:MPR458788 MZN458783:MZN458788 NJJ458783:NJJ458788 NTF458783:NTF458788 ODB458783:ODB458788 OMX458783:OMX458788 OWT458783:OWT458788 PGP458783:PGP458788 PQL458783:PQL458788 QAH458783:QAH458788 QKD458783:QKD458788 QTZ458783:QTZ458788 RDV458783:RDV458788 RNR458783:RNR458788 RXN458783:RXN458788 SHJ458783:SHJ458788 SRF458783:SRF458788 TBB458783:TBB458788 TKX458783:TKX458788 TUT458783:TUT458788 UEP458783:UEP458788 UOL458783:UOL458788 UYH458783:UYH458788 VID458783:VID458788 VRZ458783:VRZ458788 WBV458783:WBV458788 WLR458783:WLR458788 WVN458783:WVN458788 F524319:F524324 JB524319:JB524324 SX524319:SX524324 ACT524319:ACT524324 AMP524319:AMP524324 AWL524319:AWL524324 BGH524319:BGH524324 BQD524319:BQD524324 BZZ524319:BZZ524324 CJV524319:CJV524324 CTR524319:CTR524324 DDN524319:DDN524324 DNJ524319:DNJ524324 DXF524319:DXF524324 EHB524319:EHB524324 EQX524319:EQX524324 FAT524319:FAT524324 FKP524319:FKP524324 FUL524319:FUL524324 GEH524319:GEH524324 GOD524319:GOD524324 GXZ524319:GXZ524324 HHV524319:HHV524324 HRR524319:HRR524324 IBN524319:IBN524324 ILJ524319:ILJ524324 IVF524319:IVF524324 JFB524319:JFB524324 JOX524319:JOX524324 JYT524319:JYT524324 KIP524319:KIP524324 KSL524319:KSL524324 LCH524319:LCH524324 LMD524319:LMD524324 LVZ524319:LVZ524324 MFV524319:MFV524324 MPR524319:MPR524324 MZN524319:MZN524324 NJJ524319:NJJ524324 NTF524319:NTF524324 ODB524319:ODB524324 OMX524319:OMX524324 OWT524319:OWT524324 PGP524319:PGP524324 PQL524319:PQL524324 QAH524319:QAH524324 QKD524319:QKD524324 QTZ524319:QTZ524324 RDV524319:RDV524324 RNR524319:RNR524324 RXN524319:RXN524324 SHJ524319:SHJ524324 SRF524319:SRF524324 TBB524319:TBB524324 TKX524319:TKX524324 TUT524319:TUT524324 UEP524319:UEP524324 UOL524319:UOL524324 UYH524319:UYH524324 VID524319:VID524324 VRZ524319:VRZ524324 WBV524319:WBV524324 WLR524319:WLR524324 WVN524319:WVN524324 F589855:F589860 JB589855:JB589860 SX589855:SX589860 ACT589855:ACT589860 AMP589855:AMP589860 AWL589855:AWL589860 BGH589855:BGH589860 BQD589855:BQD589860 BZZ589855:BZZ589860 CJV589855:CJV589860 CTR589855:CTR589860 DDN589855:DDN589860 DNJ589855:DNJ589860 DXF589855:DXF589860 EHB589855:EHB589860 EQX589855:EQX589860 FAT589855:FAT589860 FKP589855:FKP589860 FUL589855:FUL589860 GEH589855:GEH589860 GOD589855:GOD589860 GXZ589855:GXZ589860 HHV589855:HHV589860 HRR589855:HRR589860 IBN589855:IBN589860 ILJ589855:ILJ589860 IVF589855:IVF589860 JFB589855:JFB589860 JOX589855:JOX589860 JYT589855:JYT589860 KIP589855:KIP589860 KSL589855:KSL589860 LCH589855:LCH589860 LMD589855:LMD589860 LVZ589855:LVZ589860 MFV589855:MFV589860 MPR589855:MPR589860 MZN589855:MZN589860 NJJ589855:NJJ589860 NTF589855:NTF589860 ODB589855:ODB589860 OMX589855:OMX589860 OWT589855:OWT589860 PGP589855:PGP589860 PQL589855:PQL589860 QAH589855:QAH589860 QKD589855:QKD589860 QTZ589855:QTZ589860 RDV589855:RDV589860 RNR589855:RNR589860 RXN589855:RXN589860 SHJ589855:SHJ589860 SRF589855:SRF589860 TBB589855:TBB589860 TKX589855:TKX589860 TUT589855:TUT589860 UEP589855:UEP589860 UOL589855:UOL589860 UYH589855:UYH589860 VID589855:VID589860 VRZ589855:VRZ589860 WBV589855:WBV589860 WLR589855:WLR589860 WVN589855:WVN589860 F655391:F655396 JB655391:JB655396 SX655391:SX655396 ACT655391:ACT655396 AMP655391:AMP655396 AWL655391:AWL655396 BGH655391:BGH655396 BQD655391:BQD655396 BZZ655391:BZZ655396 CJV655391:CJV655396 CTR655391:CTR655396 DDN655391:DDN655396 DNJ655391:DNJ655396 DXF655391:DXF655396 EHB655391:EHB655396 EQX655391:EQX655396 FAT655391:FAT655396 FKP655391:FKP655396 FUL655391:FUL655396 GEH655391:GEH655396 GOD655391:GOD655396 GXZ655391:GXZ655396 HHV655391:HHV655396 HRR655391:HRR655396 IBN655391:IBN655396 ILJ655391:ILJ655396 IVF655391:IVF655396 JFB655391:JFB655396 JOX655391:JOX655396 JYT655391:JYT655396 KIP655391:KIP655396 KSL655391:KSL655396 LCH655391:LCH655396 LMD655391:LMD655396 LVZ655391:LVZ655396 MFV655391:MFV655396 MPR655391:MPR655396 MZN655391:MZN655396 NJJ655391:NJJ655396 NTF655391:NTF655396 ODB655391:ODB655396 OMX655391:OMX655396 OWT655391:OWT655396 PGP655391:PGP655396 PQL655391:PQL655396 QAH655391:QAH655396 QKD655391:QKD655396 QTZ655391:QTZ655396 RDV655391:RDV655396 RNR655391:RNR655396 RXN655391:RXN655396 SHJ655391:SHJ655396 SRF655391:SRF655396 TBB655391:TBB655396 TKX655391:TKX655396 TUT655391:TUT655396 UEP655391:UEP655396 UOL655391:UOL655396 UYH655391:UYH655396 VID655391:VID655396 VRZ655391:VRZ655396 WBV655391:WBV655396 WLR655391:WLR655396 WVN655391:WVN655396 F720927:F720932 JB720927:JB720932 SX720927:SX720932 ACT720927:ACT720932 AMP720927:AMP720932 AWL720927:AWL720932 BGH720927:BGH720932 BQD720927:BQD720932 BZZ720927:BZZ720932 CJV720927:CJV720932 CTR720927:CTR720932 DDN720927:DDN720932 DNJ720927:DNJ720932 DXF720927:DXF720932 EHB720927:EHB720932 EQX720927:EQX720932 FAT720927:FAT720932 FKP720927:FKP720932 FUL720927:FUL720932 GEH720927:GEH720932 GOD720927:GOD720932 GXZ720927:GXZ720932 HHV720927:HHV720932 HRR720927:HRR720932 IBN720927:IBN720932 ILJ720927:ILJ720932 IVF720927:IVF720932 JFB720927:JFB720932 JOX720927:JOX720932 JYT720927:JYT720932 KIP720927:KIP720932 KSL720927:KSL720932 LCH720927:LCH720932 LMD720927:LMD720932 LVZ720927:LVZ720932 MFV720927:MFV720932 MPR720927:MPR720932 MZN720927:MZN720932 NJJ720927:NJJ720932 NTF720927:NTF720932 ODB720927:ODB720932 OMX720927:OMX720932 OWT720927:OWT720932 PGP720927:PGP720932 PQL720927:PQL720932 QAH720927:QAH720932 QKD720927:QKD720932 QTZ720927:QTZ720932 RDV720927:RDV720932 RNR720927:RNR720932 RXN720927:RXN720932 SHJ720927:SHJ720932 SRF720927:SRF720932 TBB720927:TBB720932 TKX720927:TKX720932 TUT720927:TUT720932 UEP720927:UEP720932 UOL720927:UOL720932 UYH720927:UYH720932 VID720927:VID720932 VRZ720927:VRZ720932 WBV720927:WBV720932 WLR720927:WLR720932 WVN720927:WVN720932 F786463:F786468 JB786463:JB786468 SX786463:SX786468 ACT786463:ACT786468 AMP786463:AMP786468 AWL786463:AWL786468 BGH786463:BGH786468 BQD786463:BQD786468 BZZ786463:BZZ786468 CJV786463:CJV786468 CTR786463:CTR786468 DDN786463:DDN786468 DNJ786463:DNJ786468 DXF786463:DXF786468 EHB786463:EHB786468 EQX786463:EQX786468 FAT786463:FAT786468 FKP786463:FKP786468 FUL786463:FUL786468 GEH786463:GEH786468 GOD786463:GOD786468 GXZ786463:GXZ786468 HHV786463:HHV786468 HRR786463:HRR786468 IBN786463:IBN786468 ILJ786463:ILJ786468 IVF786463:IVF786468 JFB786463:JFB786468 JOX786463:JOX786468 JYT786463:JYT786468 KIP786463:KIP786468 KSL786463:KSL786468 LCH786463:LCH786468 LMD786463:LMD786468 LVZ786463:LVZ786468 MFV786463:MFV786468 MPR786463:MPR786468 MZN786463:MZN786468 NJJ786463:NJJ786468 NTF786463:NTF786468 ODB786463:ODB786468 OMX786463:OMX786468 OWT786463:OWT786468 PGP786463:PGP786468 PQL786463:PQL786468 QAH786463:QAH786468 QKD786463:QKD786468 QTZ786463:QTZ786468 RDV786463:RDV786468 RNR786463:RNR786468 RXN786463:RXN786468 SHJ786463:SHJ786468 SRF786463:SRF786468 TBB786463:TBB786468 TKX786463:TKX786468 TUT786463:TUT786468 UEP786463:UEP786468 UOL786463:UOL786468 UYH786463:UYH786468 VID786463:VID786468 VRZ786463:VRZ786468 WBV786463:WBV786468 WLR786463:WLR786468 WVN786463:WVN786468 F851999:F852004 JB851999:JB852004 SX851999:SX852004 ACT851999:ACT852004 AMP851999:AMP852004 AWL851999:AWL852004 BGH851999:BGH852004 BQD851999:BQD852004 BZZ851999:BZZ852004 CJV851999:CJV852004 CTR851999:CTR852004 DDN851999:DDN852004 DNJ851999:DNJ852004 DXF851999:DXF852004 EHB851999:EHB852004 EQX851999:EQX852004 FAT851999:FAT852004 FKP851999:FKP852004 FUL851999:FUL852004 GEH851999:GEH852004 GOD851999:GOD852004 GXZ851999:GXZ852004 HHV851999:HHV852004 HRR851999:HRR852004 IBN851999:IBN852004 ILJ851999:ILJ852004 IVF851999:IVF852004 JFB851999:JFB852004 JOX851999:JOX852004 JYT851999:JYT852004 KIP851999:KIP852004 KSL851999:KSL852004 LCH851999:LCH852004 LMD851999:LMD852004 LVZ851999:LVZ852004 MFV851999:MFV852004 MPR851999:MPR852004 MZN851999:MZN852004 NJJ851999:NJJ852004 NTF851999:NTF852004 ODB851999:ODB852004 OMX851999:OMX852004 OWT851999:OWT852004 PGP851999:PGP852004 PQL851999:PQL852004 QAH851999:QAH852004 QKD851999:QKD852004 QTZ851999:QTZ852004 RDV851999:RDV852004 RNR851999:RNR852004 RXN851999:RXN852004 SHJ851999:SHJ852004 SRF851999:SRF852004 TBB851999:TBB852004 TKX851999:TKX852004 TUT851999:TUT852004 UEP851999:UEP852004 UOL851999:UOL852004 UYH851999:UYH852004 VID851999:VID852004 VRZ851999:VRZ852004 WBV851999:WBV852004 WLR851999:WLR852004 WVN851999:WVN852004 F917535:F917540 JB917535:JB917540 SX917535:SX917540 ACT917535:ACT917540 AMP917535:AMP917540 AWL917535:AWL917540 BGH917535:BGH917540 BQD917535:BQD917540 BZZ917535:BZZ917540 CJV917535:CJV917540 CTR917535:CTR917540 DDN917535:DDN917540 DNJ917535:DNJ917540 DXF917535:DXF917540 EHB917535:EHB917540 EQX917535:EQX917540 FAT917535:FAT917540 FKP917535:FKP917540 FUL917535:FUL917540 GEH917535:GEH917540 GOD917535:GOD917540 GXZ917535:GXZ917540 HHV917535:HHV917540 HRR917535:HRR917540 IBN917535:IBN917540 ILJ917535:ILJ917540 IVF917535:IVF917540 JFB917535:JFB917540 JOX917535:JOX917540 JYT917535:JYT917540 KIP917535:KIP917540 KSL917535:KSL917540 LCH917535:LCH917540 LMD917535:LMD917540 LVZ917535:LVZ917540 MFV917535:MFV917540 MPR917535:MPR917540 MZN917535:MZN917540 NJJ917535:NJJ917540 NTF917535:NTF917540 ODB917535:ODB917540 OMX917535:OMX917540 OWT917535:OWT917540 PGP917535:PGP917540 PQL917535:PQL917540 QAH917535:QAH917540 QKD917535:QKD917540 QTZ917535:QTZ917540 RDV917535:RDV917540 RNR917535:RNR917540 RXN917535:RXN917540 SHJ917535:SHJ917540 SRF917535:SRF917540 TBB917535:TBB917540 TKX917535:TKX917540 TUT917535:TUT917540 UEP917535:UEP917540 UOL917535:UOL917540 UYH917535:UYH917540 VID917535:VID917540 VRZ917535:VRZ917540 WBV917535:WBV917540 WLR917535:WLR917540 WVN917535:WVN917540 F983071:F983076 JB983071:JB983076 SX983071:SX983076 ACT983071:ACT983076 AMP983071:AMP983076 AWL983071:AWL983076 BGH983071:BGH983076 BQD983071:BQD983076 BZZ983071:BZZ983076 CJV983071:CJV983076 CTR983071:CTR983076 DDN983071:DDN983076 DNJ983071:DNJ983076 DXF983071:DXF983076 EHB983071:EHB983076 EQX983071:EQX983076 FAT983071:FAT983076 FKP983071:FKP983076 FUL983071:FUL983076 GEH983071:GEH983076 GOD983071:GOD983076 GXZ983071:GXZ983076 HHV983071:HHV983076 HRR983071:HRR983076 IBN983071:IBN983076 ILJ983071:ILJ983076 IVF983071:IVF983076 JFB983071:JFB983076 JOX983071:JOX983076 JYT983071:JYT983076 KIP983071:KIP983076 KSL983071:KSL983076 LCH983071:LCH983076 LMD983071:LMD983076 LVZ983071:LVZ983076 MFV983071:MFV983076 MPR983071:MPR983076 MZN983071:MZN983076 NJJ983071:NJJ983076 NTF983071:NTF983076 ODB983071:ODB983076 OMX983071:OMX983076 OWT983071:OWT983076 PGP983071:PGP983076 PQL983071:PQL983076 QAH983071:QAH983076 QKD983071:QKD983076 QTZ983071:QTZ983076 RDV983071:RDV983076 RNR983071:RNR983076 RXN983071:RXN983076 SHJ983071:SHJ983076 SRF983071:SRF983076 TBB983071:TBB983076 TKX983071:TKX983076 TUT983071:TUT983076 UEP983071:UEP983076 UOL983071:UOL983076 UYH983071:UYH983076 VID983071:VID983076 VRZ983071:VRZ983076 WBV983071:WBV983076 WLR983071:WLR983076 WVN983071:WVN983076 D43:D48 IZ43:IZ48 SV43:SV48 ACR43:ACR48 AMN43:AMN48 AWJ43:AWJ48 BGF43:BGF48 BQB43:BQB48 BZX43:BZX48 CJT43:CJT48 CTP43:CTP48 DDL43:DDL48 DNH43:DNH48 DXD43:DXD48 EGZ43:EGZ48 EQV43:EQV48 FAR43:FAR48 FKN43:FKN48 FUJ43:FUJ48 GEF43:GEF48 GOB43:GOB48 GXX43:GXX48 HHT43:HHT48 HRP43:HRP48 IBL43:IBL48 ILH43:ILH48 IVD43:IVD48 JEZ43:JEZ48 JOV43:JOV48 JYR43:JYR48 KIN43:KIN48 KSJ43:KSJ48 LCF43:LCF48 LMB43:LMB48 LVX43:LVX48 MFT43:MFT48 MPP43:MPP48 MZL43:MZL48 NJH43:NJH48 NTD43:NTD48 OCZ43:OCZ48 OMV43:OMV48 OWR43:OWR48 PGN43:PGN48 PQJ43:PQJ48 QAF43:QAF48 QKB43:QKB48 QTX43:QTX48 RDT43:RDT48 RNP43:RNP48 RXL43:RXL48 SHH43:SHH48 SRD43:SRD48 TAZ43:TAZ48 TKV43:TKV48 TUR43:TUR48 UEN43:UEN48 UOJ43:UOJ48 UYF43:UYF48 VIB43:VIB48 VRX43:VRX48 WBT43:WBT48 WLP43:WLP48 WVL43:WVL48 D65579:D65584 IZ65579:IZ65584 SV65579:SV65584 ACR65579:ACR65584 AMN65579:AMN65584 AWJ65579:AWJ65584 BGF65579:BGF65584 BQB65579:BQB65584 BZX65579:BZX65584 CJT65579:CJT65584 CTP65579:CTP65584 DDL65579:DDL65584 DNH65579:DNH65584 DXD65579:DXD65584 EGZ65579:EGZ65584 EQV65579:EQV65584 FAR65579:FAR65584 FKN65579:FKN65584 FUJ65579:FUJ65584 GEF65579:GEF65584 GOB65579:GOB65584 GXX65579:GXX65584 HHT65579:HHT65584 HRP65579:HRP65584 IBL65579:IBL65584 ILH65579:ILH65584 IVD65579:IVD65584 JEZ65579:JEZ65584 JOV65579:JOV65584 JYR65579:JYR65584 KIN65579:KIN65584 KSJ65579:KSJ65584 LCF65579:LCF65584 LMB65579:LMB65584 LVX65579:LVX65584 MFT65579:MFT65584 MPP65579:MPP65584 MZL65579:MZL65584 NJH65579:NJH65584 NTD65579:NTD65584 OCZ65579:OCZ65584 OMV65579:OMV65584 OWR65579:OWR65584 PGN65579:PGN65584 PQJ65579:PQJ65584 QAF65579:QAF65584 QKB65579:QKB65584 QTX65579:QTX65584 RDT65579:RDT65584 RNP65579:RNP65584 RXL65579:RXL65584 SHH65579:SHH65584 SRD65579:SRD65584 TAZ65579:TAZ65584 TKV65579:TKV65584 TUR65579:TUR65584 UEN65579:UEN65584 UOJ65579:UOJ65584 UYF65579:UYF65584 VIB65579:VIB65584 VRX65579:VRX65584 WBT65579:WBT65584 WLP65579:WLP65584 WVL65579:WVL65584 D131115:D131120 IZ131115:IZ131120 SV131115:SV131120 ACR131115:ACR131120 AMN131115:AMN131120 AWJ131115:AWJ131120 BGF131115:BGF131120 BQB131115:BQB131120 BZX131115:BZX131120 CJT131115:CJT131120 CTP131115:CTP131120 DDL131115:DDL131120 DNH131115:DNH131120 DXD131115:DXD131120 EGZ131115:EGZ131120 EQV131115:EQV131120 FAR131115:FAR131120 FKN131115:FKN131120 FUJ131115:FUJ131120 GEF131115:GEF131120 GOB131115:GOB131120 GXX131115:GXX131120 HHT131115:HHT131120 HRP131115:HRP131120 IBL131115:IBL131120 ILH131115:ILH131120 IVD131115:IVD131120 JEZ131115:JEZ131120 JOV131115:JOV131120 JYR131115:JYR131120 KIN131115:KIN131120 KSJ131115:KSJ131120 LCF131115:LCF131120 LMB131115:LMB131120 LVX131115:LVX131120 MFT131115:MFT131120 MPP131115:MPP131120 MZL131115:MZL131120 NJH131115:NJH131120 NTD131115:NTD131120 OCZ131115:OCZ131120 OMV131115:OMV131120 OWR131115:OWR131120 PGN131115:PGN131120 PQJ131115:PQJ131120 QAF131115:QAF131120 QKB131115:QKB131120 QTX131115:QTX131120 RDT131115:RDT131120 RNP131115:RNP131120 RXL131115:RXL131120 SHH131115:SHH131120 SRD131115:SRD131120 TAZ131115:TAZ131120 TKV131115:TKV131120 TUR131115:TUR131120 UEN131115:UEN131120 UOJ131115:UOJ131120 UYF131115:UYF131120 VIB131115:VIB131120 VRX131115:VRX131120 WBT131115:WBT131120 WLP131115:WLP131120 WVL131115:WVL131120 D196651:D196656 IZ196651:IZ196656 SV196651:SV196656 ACR196651:ACR196656 AMN196651:AMN196656 AWJ196651:AWJ196656 BGF196651:BGF196656 BQB196651:BQB196656 BZX196651:BZX196656 CJT196651:CJT196656 CTP196651:CTP196656 DDL196651:DDL196656 DNH196651:DNH196656 DXD196651:DXD196656 EGZ196651:EGZ196656 EQV196651:EQV196656 FAR196651:FAR196656 FKN196651:FKN196656 FUJ196651:FUJ196656 GEF196651:GEF196656 GOB196651:GOB196656 GXX196651:GXX196656 HHT196651:HHT196656 HRP196651:HRP196656 IBL196651:IBL196656 ILH196651:ILH196656 IVD196651:IVD196656 JEZ196651:JEZ196656 JOV196651:JOV196656 JYR196651:JYR196656 KIN196651:KIN196656 KSJ196651:KSJ196656 LCF196651:LCF196656 LMB196651:LMB196656 LVX196651:LVX196656 MFT196651:MFT196656 MPP196651:MPP196656 MZL196651:MZL196656 NJH196651:NJH196656 NTD196651:NTD196656 OCZ196651:OCZ196656 OMV196651:OMV196656 OWR196651:OWR196656 PGN196651:PGN196656 PQJ196651:PQJ196656 QAF196651:QAF196656 QKB196651:QKB196656 QTX196651:QTX196656 RDT196651:RDT196656 RNP196651:RNP196656 RXL196651:RXL196656 SHH196651:SHH196656 SRD196651:SRD196656 TAZ196651:TAZ196656 TKV196651:TKV196656 TUR196651:TUR196656 UEN196651:UEN196656 UOJ196651:UOJ196656 UYF196651:UYF196656 VIB196651:VIB196656 VRX196651:VRX196656 WBT196651:WBT196656 WLP196651:WLP196656 WVL196651:WVL196656 D262187:D262192 IZ262187:IZ262192 SV262187:SV262192 ACR262187:ACR262192 AMN262187:AMN262192 AWJ262187:AWJ262192 BGF262187:BGF262192 BQB262187:BQB262192 BZX262187:BZX262192 CJT262187:CJT262192 CTP262187:CTP262192 DDL262187:DDL262192 DNH262187:DNH262192 DXD262187:DXD262192 EGZ262187:EGZ262192 EQV262187:EQV262192 FAR262187:FAR262192 FKN262187:FKN262192 FUJ262187:FUJ262192 GEF262187:GEF262192 GOB262187:GOB262192 GXX262187:GXX262192 HHT262187:HHT262192 HRP262187:HRP262192 IBL262187:IBL262192 ILH262187:ILH262192 IVD262187:IVD262192 JEZ262187:JEZ262192 JOV262187:JOV262192 JYR262187:JYR262192 KIN262187:KIN262192 KSJ262187:KSJ262192 LCF262187:LCF262192 LMB262187:LMB262192 LVX262187:LVX262192 MFT262187:MFT262192 MPP262187:MPP262192 MZL262187:MZL262192 NJH262187:NJH262192 NTD262187:NTD262192 OCZ262187:OCZ262192 OMV262187:OMV262192 OWR262187:OWR262192 PGN262187:PGN262192 PQJ262187:PQJ262192 QAF262187:QAF262192 QKB262187:QKB262192 QTX262187:QTX262192 RDT262187:RDT262192 RNP262187:RNP262192 RXL262187:RXL262192 SHH262187:SHH262192 SRD262187:SRD262192 TAZ262187:TAZ262192 TKV262187:TKV262192 TUR262187:TUR262192 UEN262187:UEN262192 UOJ262187:UOJ262192 UYF262187:UYF262192 VIB262187:VIB262192 VRX262187:VRX262192 WBT262187:WBT262192 WLP262187:WLP262192 WVL262187:WVL262192 D327723:D327728 IZ327723:IZ327728 SV327723:SV327728 ACR327723:ACR327728 AMN327723:AMN327728 AWJ327723:AWJ327728 BGF327723:BGF327728 BQB327723:BQB327728 BZX327723:BZX327728 CJT327723:CJT327728 CTP327723:CTP327728 DDL327723:DDL327728 DNH327723:DNH327728 DXD327723:DXD327728 EGZ327723:EGZ327728 EQV327723:EQV327728 FAR327723:FAR327728 FKN327723:FKN327728 FUJ327723:FUJ327728 GEF327723:GEF327728 GOB327723:GOB327728 GXX327723:GXX327728 HHT327723:HHT327728 HRP327723:HRP327728 IBL327723:IBL327728 ILH327723:ILH327728 IVD327723:IVD327728 JEZ327723:JEZ327728 JOV327723:JOV327728 JYR327723:JYR327728 KIN327723:KIN327728 KSJ327723:KSJ327728 LCF327723:LCF327728 LMB327723:LMB327728 LVX327723:LVX327728 MFT327723:MFT327728 MPP327723:MPP327728 MZL327723:MZL327728 NJH327723:NJH327728 NTD327723:NTD327728 OCZ327723:OCZ327728 OMV327723:OMV327728 OWR327723:OWR327728 PGN327723:PGN327728 PQJ327723:PQJ327728 QAF327723:QAF327728 QKB327723:QKB327728 QTX327723:QTX327728 RDT327723:RDT327728 RNP327723:RNP327728 RXL327723:RXL327728 SHH327723:SHH327728 SRD327723:SRD327728 TAZ327723:TAZ327728 TKV327723:TKV327728 TUR327723:TUR327728 UEN327723:UEN327728 UOJ327723:UOJ327728 UYF327723:UYF327728 VIB327723:VIB327728 VRX327723:VRX327728 WBT327723:WBT327728 WLP327723:WLP327728 WVL327723:WVL327728 D393259:D393264 IZ393259:IZ393264 SV393259:SV393264 ACR393259:ACR393264 AMN393259:AMN393264 AWJ393259:AWJ393264 BGF393259:BGF393264 BQB393259:BQB393264 BZX393259:BZX393264 CJT393259:CJT393264 CTP393259:CTP393264 DDL393259:DDL393264 DNH393259:DNH393264 DXD393259:DXD393264 EGZ393259:EGZ393264 EQV393259:EQV393264 FAR393259:FAR393264 FKN393259:FKN393264 FUJ393259:FUJ393264 GEF393259:GEF393264 GOB393259:GOB393264 GXX393259:GXX393264 HHT393259:HHT393264 HRP393259:HRP393264 IBL393259:IBL393264 ILH393259:ILH393264 IVD393259:IVD393264 JEZ393259:JEZ393264 JOV393259:JOV393264 JYR393259:JYR393264 KIN393259:KIN393264 KSJ393259:KSJ393264 LCF393259:LCF393264 LMB393259:LMB393264 LVX393259:LVX393264 MFT393259:MFT393264 MPP393259:MPP393264 MZL393259:MZL393264 NJH393259:NJH393264 NTD393259:NTD393264 OCZ393259:OCZ393264 OMV393259:OMV393264 OWR393259:OWR393264 PGN393259:PGN393264 PQJ393259:PQJ393264 QAF393259:QAF393264 QKB393259:QKB393264 QTX393259:QTX393264 RDT393259:RDT393264 RNP393259:RNP393264 RXL393259:RXL393264 SHH393259:SHH393264 SRD393259:SRD393264 TAZ393259:TAZ393264 TKV393259:TKV393264 TUR393259:TUR393264 UEN393259:UEN393264 UOJ393259:UOJ393264 UYF393259:UYF393264 VIB393259:VIB393264 VRX393259:VRX393264 WBT393259:WBT393264 WLP393259:WLP393264 WVL393259:WVL393264 D458795:D458800 IZ458795:IZ458800 SV458795:SV458800 ACR458795:ACR458800 AMN458795:AMN458800 AWJ458795:AWJ458800 BGF458795:BGF458800 BQB458795:BQB458800 BZX458795:BZX458800 CJT458795:CJT458800 CTP458795:CTP458800 DDL458795:DDL458800 DNH458795:DNH458800 DXD458795:DXD458800 EGZ458795:EGZ458800 EQV458795:EQV458800 FAR458795:FAR458800 FKN458795:FKN458800 FUJ458795:FUJ458800 GEF458795:GEF458800 GOB458795:GOB458800 GXX458795:GXX458800 HHT458795:HHT458800 HRP458795:HRP458800 IBL458795:IBL458800 ILH458795:ILH458800 IVD458795:IVD458800 JEZ458795:JEZ458800 JOV458795:JOV458800 JYR458795:JYR458800 KIN458795:KIN458800 KSJ458795:KSJ458800 LCF458795:LCF458800 LMB458795:LMB458800 LVX458795:LVX458800 MFT458795:MFT458800 MPP458795:MPP458800 MZL458795:MZL458800 NJH458795:NJH458800 NTD458795:NTD458800 OCZ458795:OCZ458800 OMV458795:OMV458800 OWR458795:OWR458800 PGN458795:PGN458800 PQJ458795:PQJ458800 QAF458795:QAF458800 QKB458795:QKB458800 QTX458795:QTX458800 RDT458795:RDT458800 RNP458795:RNP458800 RXL458795:RXL458800 SHH458795:SHH458800 SRD458795:SRD458800 TAZ458795:TAZ458800 TKV458795:TKV458800 TUR458795:TUR458800 UEN458795:UEN458800 UOJ458795:UOJ458800 UYF458795:UYF458800 VIB458795:VIB458800 VRX458795:VRX458800 WBT458795:WBT458800 WLP458795:WLP458800 WVL458795:WVL458800 D524331:D524336 IZ524331:IZ524336 SV524331:SV524336 ACR524331:ACR524336 AMN524331:AMN524336 AWJ524331:AWJ524336 BGF524331:BGF524336 BQB524331:BQB524336 BZX524331:BZX524336 CJT524331:CJT524336 CTP524331:CTP524336 DDL524331:DDL524336 DNH524331:DNH524336 DXD524331:DXD524336 EGZ524331:EGZ524336 EQV524331:EQV524336 FAR524331:FAR524336 FKN524331:FKN524336 FUJ524331:FUJ524336 GEF524331:GEF524336 GOB524331:GOB524336 GXX524331:GXX524336 HHT524331:HHT524336 HRP524331:HRP524336 IBL524331:IBL524336 ILH524331:ILH524336 IVD524331:IVD524336 JEZ524331:JEZ524336 JOV524331:JOV524336 JYR524331:JYR524336 KIN524331:KIN524336 KSJ524331:KSJ524336 LCF524331:LCF524336 LMB524331:LMB524336 LVX524331:LVX524336 MFT524331:MFT524336 MPP524331:MPP524336 MZL524331:MZL524336 NJH524331:NJH524336 NTD524331:NTD524336 OCZ524331:OCZ524336 OMV524331:OMV524336 OWR524331:OWR524336 PGN524331:PGN524336 PQJ524331:PQJ524336 QAF524331:QAF524336 QKB524331:QKB524336 QTX524331:QTX524336 RDT524331:RDT524336 RNP524331:RNP524336 RXL524331:RXL524336 SHH524331:SHH524336 SRD524331:SRD524336 TAZ524331:TAZ524336 TKV524331:TKV524336 TUR524331:TUR524336 UEN524331:UEN524336 UOJ524331:UOJ524336 UYF524331:UYF524336 VIB524331:VIB524336 VRX524331:VRX524336 WBT524331:WBT524336 WLP524331:WLP524336 WVL524331:WVL524336 D589867:D589872 IZ589867:IZ589872 SV589867:SV589872 ACR589867:ACR589872 AMN589867:AMN589872 AWJ589867:AWJ589872 BGF589867:BGF589872 BQB589867:BQB589872 BZX589867:BZX589872 CJT589867:CJT589872 CTP589867:CTP589872 DDL589867:DDL589872 DNH589867:DNH589872 DXD589867:DXD589872 EGZ589867:EGZ589872 EQV589867:EQV589872 FAR589867:FAR589872 FKN589867:FKN589872 FUJ589867:FUJ589872 GEF589867:GEF589872 GOB589867:GOB589872 GXX589867:GXX589872 HHT589867:HHT589872 HRP589867:HRP589872 IBL589867:IBL589872 ILH589867:ILH589872 IVD589867:IVD589872 JEZ589867:JEZ589872 JOV589867:JOV589872 JYR589867:JYR589872 KIN589867:KIN589872 KSJ589867:KSJ589872 LCF589867:LCF589872 LMB589867:LMB589872 LVX589867:LVX589872 MFT589867:MFT589872 MPP589867:MPP589872 MZL589867:MZL589872 NJH589867:NJH589872 NTD589867:NTD589872 OCZ589867:OCZ589872 OMV589867:OMV589872 OWR589867:OWR589872 PGN589867:PGN589872 PQJ589867:PQJ589872 QAF589867:QAF589872 QKB589867:QKB589872 QTX589867:QTX589872 RDT589867:RDT589872 RNP589867:RNP589872 RXL589867:RXL589872 SHH589867:SHH589872 SRD589867:SRD589872 TAZ589867:TAZ589872 TKV589867:TKV589872 TUR589867:TUR589872 UEN589867:UEN589872 UOJ589867:UOJ589872 UYF589867:UYF589872 VIB589867:VIB589872 VRX589867:VRX589872 WBT589867:WBT589872 WLP589867:WLP589872 WVL589867:WVL589872 D655403:D655408 IZ655403:IZ655408 SV655403:SV655408 ACR655403:ACR655408 AMN655403:AMN655408 AWJ655403:AWJ655408 BGF655403:BGF655408 BQB655403:BQB655408 BZX655403:BZX655408 CJT655403:CJT655408 CTP655403:CTP655408 DDL655403:DDL655408 DNH655403:DNH655408 DXD655403:DXD655408 EGZ655403:EGZ655408 EQV655403:EQV655408 FAR655403:FAR655408 FKN655403:FKN655408 FUJ655403:FUJ655408 GEF655403:GEF655408 GOB655403:GOB655408 GXX655403:GXX655408 HHT655403:HHT655408 HRP655403:HRP655408 IBL655403:IBL655408 ILH655403:ILH655408 IVD655403:IVD655408 JEZ655403:JEZ655408 JOV655403:JOV655408 JYR655403:JYR655408 KIN655403:KIN655408 KSJ655403:KSJ655408 LCF655403:LCF655408 LMB655403:LMB655408 LVX655403:LVX655408 MFT655403:MFT655408 MPP655403:MPP655408 MZL655403:MZL655408 NJH655403:NJH655408 NTD655403:NTD655408 OCZ655403:OCZ655408 OMV655403:OMV655408 OWR655403:OWR655408 PGN655403:PGN655408 PQJ655403:PQJ655408 QAF655403:QAF655408 QKB655403:QKB655408 QTX655403:QTX655408 RDT655403:RDT655408 RNP655403:RNP655408 RXL655403:RXL655408 SHH655403:SHH655408 SRD655403:SRD655408 TAZ655403:TAZ655408 TKV655403:TKV655408 TUR655403:TUR655408 UEN655403:UEN655408 UOJ655403:UOJ655408 UYF655403:UYF655408 VIB655403:VIB655408 VRX655403:VRX655408 WBT655403:WBT655408 WLP655403:WLP655408 WVL655403:WVL655408 D720939:D720944 IZ720939:IZ720944 SV720939:SV720944 ACR720939:ACR720944 AMN720939:AMN720944 AWJ720939:AWJ720944 BGF720939:BGF720944 BQB720939:BQB720944 BZX720939:BZX720944 CJT720939:CJT720944 CTP720939:CTP720944 DDL720939:DDL720944 DNH720939:DNH720944 DXD720939:DXD720944 EGZ720939:EGZ720944 EQV720939:EQV720944 FAR720939:FAR720944 FKN720939:FKN720944 FUJ720939:FUJ720944 GEF720939:GEF720944 GOB720939:GOB720944 GXX720939:GXX720944 HHT720939:HHT720944 HRP720939:HRP720944 IBL720939:IBL720944 ILH720939:ILH720944 IVD720939:IVD720944 JEZ720939:JEZ720944 JOV720939:JOV720944 JYR720939:JYR720944 KIN720939:KIN720944 KSJ720939:KSJ720944 LCF720939:LCF720944 LMB720939:LMB720944 LVX720939:LVX720944 MFT720939:MFT720944 MPP720939:MPP720944 MZL720939:MZL720944 NJH720939:NJH720944 NTD720939:NTD720944 OCZ720939:OCZ720944 OMV720939:OMV720944 OWR720939:OWR720944 PGN720939:PGN720944 PQJ720939:PQJ720944 QAF720939:QAF720944 QKB720939:QKB720944 QTX720939:QTX720944 RDT720939:RDT720944 RNP720939:RNP720944 RXL720939:RXL720944 SHH720939:SHH720944 SRD720939:SRD720944 TAZ720939:TAZ720944 TKV720939:TKV720944 TUR720939:TUR720944 UEN720939:UEN720944 UOJ720939:UOJ720944 UYF720939:UYF720944 VIB720939:VIB720944 VRX720939:VRX720944 WBT720939:WBT720944 WLP720939:WLP720944 WVL720939:WVL720944 D786475:D786480 IZ786475:IZ786480 SV786475:SV786480 ACR786475:ACR786480 AMN786475:AMN786480 AWJ786475:AWJ786480 BGF786475:BGF786480 BQB786475:BQB786480 BZX786475:BZX786480 CJT786475:CJT786480 CTP786475:CTP786480 DDL786475:DDL786480 DNH786475:DNH786480 DXD786475:DXD786480 EGZ786475:EGZ786480 EQV786475:EQV786480 FAR786475:FAR786480 FKN786475:FKN786480 FUJ786475:FUJ786480 GEF786475:GEF786480 GOB786475:GOB786480 GXX786475:GXX786480 HHT786475:HHT786480 HRP786475:HRP786480 IBL786475:IBL786480 ILH786475:ILH786480 IVD786475:IVD786480 JEZ786475:JEZ786480 JOV786475:JOV786480 JYR786475:JYR786480 KIN786475:KIN786480 KSJ786475:KSJ786480 LCF786475:LCF786480 LMB786475:LMB786480 LVX786475:LVX786480 MFT786475:MFT786480 MPP786475:MPP786480 MZL786475:MZL786480 NJH786475:NJH786480 NTD786475:NTD786480 OCZ786475:OCZ786480 OMV786475:OMV786480 OWR786475:OWR786480 PGN786475:PGN786480 PQJ786475:PQJ786480 QAF786475:QAF786480 QKB786475:QKB786480 QTX786475:QTX786480 RDT786475:RDT786480 RNP786475:RNP786480 RXL786475:RXL786480 SHH786475:SHH786480 SRD786475:SRD786480 TAZ786475:TAZ786480 TKV786475:TKV786480 TUR786475:TUR786480 UEN786475:UEN786480 UOJ786475:UOJ786480 UYF786475:UYF786480 VIB786475:VIB786480 VRX786475:VRX786480 WBT786475:WBT786480 WLP786475:WLP786480 WVL786475:WVL786480 D852011:D852016 IZ852011:IZ852016 SV852011:SV852016 ACR852011:ACR852016 AMN852011:AMN852016 AWJ852011:AWJ852016 BGF852011:BGF852016 BQB852011:BQB852016 BZX852011:BZX852016 CJT852011:CJT852016 CTP852011:CTP852016 DDL852011:DDL852016 DNH852011:DNH852016 DXD852011:DXD852016 EGZ852011:EGZ852016 EQV852011:EQV852016 FAR852011:FAR852016 FKN852011:FKN852016 FUJ852011:FUJ852016 GEF852011:GEF852016 GOB852011:GOB852016 GXX852011:GXX852016 HHT852011:HHT852016 HRP852011:HRP852016 IBL852011:IBL852016 ILH852011:ILH852016 IVD852011:IVD852016 JEZ852011:JEZ852016 JOV852011:JOV852016 JYR852011:JYR852016 KIN852011:KIN852016 KSJ852011:KSJ852016 LCF852011:LCF852016 LMB852011:LMB852016 LVX852011:LVX852016 MFT852011:MFT852016 MPP852011:MPP852016 MZL852011:MZL852016 NJH852011:NJH852016 NTD852011:NTD852016 OCZ852011:OCZ852016 OMV852011:OMV852016 OWR852011:OWR852016 PGN852011:PGN852016 PQJ852011:PQJ852016 QAF852011:QAF852016 QKB852011:QKB852016 QTX852011:QTX852016 RDT852011:RDT852016 RNP852011:RNP852016 RXL852011:RXL852016 SHH852011:SHH852016 SRD852011:SRD852016 TAZ852011:TAZ852016 TKV852011:TKV852016 TUR852011:TUR852016 UEN852011:UEN852016 UOJ852011:UOJ852016 UYF852011:UYF852016 VIB852011:VIB852016 VRX852011:VRX852016 WBT852011:WBT852016 WLP852011:WLP852016 WVL852011:WVL852016 D917547:D917552 IZ917547:IZ917552 SV917547:SV917552 ACR917547:ACR917552 AMN917547:AMN917552 AWJ917547:AWJ917552 BGF917547:BGF917552 BQB917547:BQB917552 BZX917547:BZX917552 CJT917547:CJT917552 CTP917547:CTP917552 DDL917547:DDL917552 DNH917547:DNH917552 DXD917547:DXD917552 EGZ917547:EGZ917552 EQV917547:EQV917552 FAR917547:FAR917552 FKN917547:FKN917552 FUJ917547:FUJ917552 GEF917547:GEF917552 GOB917547:GOB917552 GXX917547:GXX917552 HHT917547:HHT917552 HRP917547:HRP917552 IBL917547:IBL917552 ILH917547:ILH917552 IVD917547:IVD917552 JEZ917547:JEZ917552 JOV917547:JOV917552 JYR917547:JYR917552 KIN917547:KIN917552 KSJ917547:KSJ917552 LCF917547:LCF917552 LMB917547:LMB917552 LVX917547:LVX917552 MFT917547:MFT917552 MPP917547:MPP917552 MZL917547:MZL917552 NJH917547:NJH917552 NTD917547:NTD917552 OCZ917547:OCZ917552 OMV917547:OMV917552 OWR917547:OWR917552 PGN917547:PGN917552 PQJ917547:PQJ917552 QAF917547:QAF917552 QKB917547:QKB917552 QTX917547:QTX917552 RDT917547:RDT917552 RNP917547:RNP917552 RXL917547:RXL917552 SHH917547:SHH917552 SRD917547:SRD917552 TAZ917547:TAZ917552 TKV917547:TKV917552 TUR917547:TUR917552 UEN917547:UEN917552 UOJ917547:UOJ917552 UYF917547:UYF917552 VIB917547:VIB917552 VRX917547:VRX917552 WBT917547:WBT917552 WLP917547:WLP917552 WVL917547:WVL917552 D983083:D983088 IZ983083:IZ983088 SV983083:SV983088 ACR983083:ACR983088 AMN983083:AMN983088 AWJ983083:AWJ983088 BGF983083:BGF983088 BQB983083:BQB983088 BZX983083:BZX983088 CJT983083:CJT983088 CTP983083:CTP983088 DDL983083:DDL983088 DNH983083:DNH983088 DXD983083:DXD983088 EGZ983083:EGZ983088 EQV983083:EQV983088 FAR983083:FAR983088 FKN983083:FKN983088 FUJ983083:FUJ983088 GEF983083:GEF983088 GOB983083:GOB983088 GXX983083:GXX983088 HHT983083:HHT983088 HRP983083:HRP983088 IBL983083:IBL983088 ILH983083:ILH983088 IVD983083:IVD983088 JEZ983083:JEZ983088 JOV983083:JOV983088 JYR983083:JYR983088 KIN983083:KIN983088 KSJ983083:KSJ983088 LCF983083:LCF983088 LMB983083:LMB983088 LVX983083:LVX983088 MFT983083:MFT983088 MPP983083:MPP983088 MZL983083:MZL983088 NJH983083:NJH983088 NTD983083:NTD983088 OCZ983083:OCZ983088 OMV983083:OMV983088 OWR983083:OWR983088 PGN983083:PGN983088 PQJ983083:PQJ983088 QAF983083:QAF983088 QKB983083:QKB983088 QTX983083:QTX983088 RDT983083:RDT983088 RNP983083:RNP983088 RXL983083:RXL983088 SHH983083:SHH983088 SRD983083:SRD983088 TAZ983083:TAZ983088 TKV983083:TKV983088 TUR983083:TUR983088 UEN983083:UEN983088 UOJ983083:UOJ983088 UYF983083:UYF983088 VIB983083:VIB983088 VRX983083:VRX983088 WBT983083:WBT983088 WLP983083:WLP983088 WVL983083:WVL983088" xr:uid="{0618F764-F3F0-4BCF-B649-92E5136C0F7D}">
      <formula1>Hue</formula1>
    </dataValidation>
    <dataValidation type="list" allowBlank="1" showInputMessage="1" sqref="C10:C15 IY10:IY15 SU10:SU15 ACQ10:ACQ15 AMM10:AMM15 AWI10:AWI15 BGE10:BGE15 BQA10:BQA15 BZW10:BZW15 CJS10:CJS15 CTO10:CTO15 DDK10:DDK15 DNG10:DNG15 DXC10:DXC15 EGY10:EGY15 EQU10:EQU15 FAQ10:FAQ15 FKM10:FKM15 FUI10:FUI15 GEE10:GEE15 GOA10:GOA15 GXW10:GXW15 HHS10:HHS15 HRO10:HRO15 IBK10:IBK15 ILG10:ILG15 IVC10:IVC15 JEY10:JEY15 JOU10:JOU15 JYQ10:JYQ15 KIM10:KIM15 KSI10:KSI15 LCE10:LCE15 LMA10:LMA15 LVW10:LVW15 MFS10:MFS15 MPO10:MPO15 MZK10:MZK15 NJG10:NJG15 NTC10:NTC15 OCY10:OCY15 OMU10:OMU15 OWQ10:OWQ15 PGM10:PGM15 PQI10:PQI15 QAE10:QAE15 QKA10:QKA15 QTW10:QTW15 RDS10:RDS15 RNO10:RNO15 RXK10:RXK15 SHG10:SHG15 SRC10:SRC15 TAY10:TAY15 TKU10:TKU15 TUQ10:TUQ15 UEM10:UEM15 UOI10:UOI15 UYE10:UYE15 VIA10:VIA15 VRW10:VRW15 WBS10:WBS15 WLO10:WLO15 WVK10:WVK15 C65546:C65551 IY65546:IY65551 SU65546:SU65551 ACQ65546:ACQ65551 AMM65546:AMM65551 AWI65546:AWI65551 BGE65546:BGE65551 BQA65546:BQA65551 BZW65546:BZW65551 CJS65546:CJS65551 CTO65546:CTO65551 DDK65546:DDK65551 DNG65546:DNG65551 DXC65546:DXC65551 EGY65546:EGY65551 EQU65546:EQU65551 FAQ65546:FAQ65551 FKM65546:FKM65551 FUI65546:FUI65551 GEE65546:GEE65551 GOA65546:GOA65551 GXW65546:GXW65551 HHS65546:HHS65551 HRO65546:HRO65551 IBK65546:IBK65551 ILG65546:ILG65551 IVC65546:IVC65551 JEY65546:JEY65551 JOU65546:JOU65551 JYQ65546:JYQ65551 KIM65546:KIM65551 KSI65546:KSI65551 LCE65546:LCE65551 LMA65546:LMA65551 LVW65546:LVW65551 MFS65546:MFS65551 MPO65546:MPO65551 MZK65546:MZK65551 NJG65546:NJG65551 NTC65546:NTC65551 OCY65546:OCY65551 OMU65546:OMU65551 OWQ65546:OWQ65551 PGM65546:PGM65551 PQI65546:PQI65551 QAE65546:QAE65551 QKA65546:QKA65551 QTW65546:QTW65551 RDS65546:RDS65551 RNO65546:RNO65551 RXK65546:RXK65551 SHG65546:SHG65551 SRC65546:SRC65551 TAY65546:TAY65551 TKU65546:TKU65551 TUQ65546:TUQ65551 UEM65546:UEM65551 UOI65546:UOI65551 UYE65546:UYE65551 VIA65546:VIA65551 VRW65546:VRW65551 WBS65546:WBS65551 WLO65546:WLO65551 WVK65546:WVK65551 C131082:C131087 IY131082:IY131087 SU131082:SU131087 ACQ131082:ACQ131087 AMM131082:AMM131087 AWI131082:AWI131087 BGE131082:BGE131087 BQA131082:BQA131087 BZW131082:BZW131087 CJS131082:CJS131087 CTO131082:CTO131087 DDK131082:DDK131087 DNG131082:DNG131087 DXC131082:DXC131087 EGY131082:EGY131087 EQU131082:EQU131087 FAQ131082:FAQ131087 FKM131082:FKM131087 FUI131082:FUI131087 GEE131082:GEE131087 GOA131082:GOA131087 GXW131082:GXW131087 HHS131082:HHS131087 HRO131082:HRO131087 IBK131082:IBK131087 ILG131082:ILG131087 IVC131082:IVC131087 JEY131082:JEY131087 JOU131082:JOU131087 JYQ131082:JYQ131087 KIM131082:KIM131087 KSI131082:KSI131087 LCE131082:LCE131087 LMA131082:LMA131087 LVW131082:LVW131087 MFS131082:MFS131087 MPO131082:MPO131087 MZK131082:MZK131087 NJG131082:NJG131087 NTC131082:NTC131087 OCY131082:OCY131087 OMU131082:OMU131087 OWQ131082:OWQ131087 PGM131082:PGM131087 PQI131082:PQI131087 QAE131082:QAE131087 QKA131082:QKA131087 QTW131082:QTW131087 RDS131082:RDS131087 RNO131082:RNO131087 RXK131082:RXK131087 SHG131082:SHG131087 SRC131082:SRC131087 TAY131082:TAY131087 TKU131082:TKU131087 TUQ131082:TUQ131087 UEM131082:UEM131087 UOI131082:UOI131087 UYE131082:UYE131087 VIA131082:VIA131087 VRW131082:VRW131087 WBS131082:WBS131087 WLO131082:WLO131087 WVK131082:WVK131087 C196618:C196623 IY196618:IY196623 SU196618:SU196623 ACQ196618:ACQ196623 AMM196618:AMM196623 AWI196618:AWI196623 BGE196618:BGE196623 BQA196618:BQA196623 BZW196618:BZW196623 CJS196618:CJS196623 CTO196618:CTO196623 DDK196618:DDK196623 DNG196618:DNG196623 DXC196618:DXC196623 EGY196618:EGY196623 EQU196618:EQU196623 FAQ196618:FAQ196623 FKM196618:FKM196623 FUI196618:FUI196623 GEE196618:GEE196623 GOA196618:GOA196623 GXW196618:GXW196623 HHS196618:HHS196623 HRO196618:HRO196623 IBK196618:IBK196623 ILG196618:ILG196623 IVC196618:IVC196623 JEY196618:JEY196623 JOU196618:JOU196623 JYQ196618:JYQ196623 KIM196618:KIM196623 KSI196618:KSI196623 LCE196618:LCE196623 LMA196618:LMA196623 LVW196618:LVW196623 MFS196618:MFS196623 MPO196618:MPO196623 MZK196618:MZK196623 NJG196618:NJG196623 NTC196618:NTC196623 OCY196618:OCY196623 OMU196618:OMU196623 OWQ196618:OWQ196623 PGM196618:PGM196623 PQI196618:PQI196623 QAE196618:QAE196623 QKA196618:QKA196623 QTW196618:QTW196623 RDS196618:RDS196623 RNO196618:RNO196623 RXK196618:RXK196623 SHG196618:SHG196623 SRC196618:SRC196623 TAY196618:TAY196623 TKU196618:TKU196623 TUQ196618:TUQ196623 UEM196618:UEM196623 UOI196618:UOI196623 UYE196618:UYE196623 VIA196618:VIA196623 VRW196618:VRW196623 WBS196618:WBS196623 WLO196618:WLO196623 WVK196618:WVK196623 C262154:C262159 IY262154:IY262159 SU262154:SU262159 ACQ262154:ACQ262159 AMM262154:AMM262159 AWI262154:AWI262159 BGE262154:BGE262159 BQA262154:BQA262159 BZW262154:BZW262159 CJS262154:CJS262159 CTO262154:CTO262159 DDK262154:DDK262159 DNG262154:DNG262159 DXC262154:DXC262159 EGY262154:EGY262159 EQU262154:EQU262159 FAQ262154:FAQ262159 FKM262154:FKM262159 FUI262154:FUI262159 GEE262154:GEE262159 GOA262154:GOA262159 GXW262154:GXW262159 HHS262154:HHS262159 HRO262154:HRO262159 IBK262154:IBK262159 ILG262154:ILG262159 IVC262154:IVC262159 JEY262154:JEY262159 JOU262154:JOU262159 JYQ262154:JYQ262159 KIM262154:KIM262159 KSI262154:KSI262159 LCE262154:LCE262159 LMA262154:LMA262159 LVW262154:LVW262159 MFS262154:MFS262159 MPO262154:MPO262159 MZK262154:MZK262159 NJG262154:NJG262159 NTC262154:NTC262159 OCY262154:OCY262159 OMU262154:OMU262159 OWQ262154:OWQ262159 PGM262154:PGM262159 PQI262154:PQI262159 QAE262154:QAE262159 QKA262154:QKA262159 QTW262154:QTW262159 RDS262154:RDS262159 RNO262154:RNO262159 RXK262154:RXK262159 SHG262154:SHG262159 SRC262154:SRC262159 TAY262154:TAY262159 TKU262154:TKU262159 TUQ262154:TUQ262159 UEM262154:UEM262159 UOI262154:UOI262159 UYE262154:UYE262159 VIA262154:VIA262159 VRW262154:VRW262159 WBS262154:WBS262159 WLO262154:WLO262159 WVK262154:WVK262159 C327690:C327695 IY327690:IY327695 SU327690:SU327695 ACQ327690:ACQ327695 AMM327690:AMM327695 AWI327690:AWI327695 BGE327690:BGE327695 BQA327690:BQA327695 BZW327690:BZW327695 CJS327690:CJS327695 CTO327690:CTO327695 DDK327690:DDK327695 DNG327690:DNG327695 DXC327690:DXC327695 EGY327690:EGY327695 EQU327690:EQU327695 FAQ327690:FAQ327695 FKM327690:FKM327695 FUI327690:FUI327695 GEE327690:GEE327695 GOA327690:GOA327695 GXW327690:GXW327695 HHS327690:HHS327695 HRO327690:HRO327695 IBK327690:IBK327695 ILG327690:ILG327695 IVC327690:IVC327695 JEY327690:JEY327695 JOU327690:JOU327695 JYQ327690:JYQ327695 KIM327690:KIM327695 KSI327690:KSI327695 LCE327690:LCE327695 LMA327690:LMA327695 LVW327690:LVW327695 MFS327690:MFS327695 MPO327690:MPO327695 MZK327690:MZK327695 NJG327690:NJG327695 NTC327690:NTC327695 OCY327690:OCY327695 OMU327690:OMU327695 OWQ327690:OWQ327695 PGM327690:PGM327695 PQI327690:PQI327695 QAE327690:QAE327695 QKA327690:QKA327695 QTW327690:QTW327695 RDS327690:RDS327695 RNO327690:RNO327695 RXK327690:RXK327695 SHG327690:SHG327695 SRC327690:SRC327695 TAY327690:TAY327695 TKU327690:TKU327695 TUQ327690:TUQ327695 UEM327690:UEM327695 UOI327690:UOI327695 UYE327690:UYE327695 VIA327690:VIA327695 VRW327690:VRW327695 WBS327690:WBS327695 WLO327690:WLO327695 WVK327690:WVK327695 C393226:C393231 IY393226:IY393231 SU393226:SU393231 ACQ393226:ACQ393231 AMM393226:AMM393231 AWI393226:AWI393231 BGE393226:BGE393231 BQA393226:BQA393231 BZW393226:BZW393231 CJS393226:CJS393231 CTO393226:CTO393231 DDK393226:DDK393231 DNG393226:DNG393231 DXC393226:DXC393231 EGY393226:EGY393231 EQU393226:EQU393231 FAQ393226:FAQ393231 FKM393226:FKM393231 FUI393226:FUI393231 GEE393226:GEE393231 GOA393226:GOA393231 GXW393226:GXW393231 HHS393226:HHS393231 HRO393226:HRO393231 IBK393226:IBK393231 ILG393226:ILG393231 IVC393226:IVC393231 JEY393226:JEY393231 JOU393226:JOU393231 JYQ393226:JYQ393231 KIM393226:KIM393231 KSI393226:KSI393231 LCE393226:LCE393231 LMA393226:LMA393231 LVW393226:LVW393231 MFS393226:MFS393231 MPO393226:MPO393231 MZK393226:MZK393231 NJG393226:NJG393231 NTC393226:NTC393231 OCY393226:OCY393231 OMU393226:OMU393231 OWQ393226:OWQ393231 PGM393226:PGM393231 PQI393226:PQI393231 QAE393226:QAE393231 QKA393226:QKA393231 QTW393226:QTW393231 RDS393226:RDS393231 RNO393226:RNO393231 RXK393226:RXK393231 SHG393226:SHG393231 SRC393226:SRC393231 TAY393226:TAY393231 TKU393226:TKU393231 TUQ393226:TUQ393231 UEM393226:UEM393231 UOI393226:UOI393231 UYE393226:UYE393231 VIA393226:VIA393231 VRW393226:VRW393231 WBS393226:WBS393231 WLO393226:WLO393231 WVK393226:WVK393231 C458762:C458767 IY458762:IY458767 SU458762:SU458767 ACQ458762:ACQ458767 AMM458762:AMM458767 AWI458762:AWI458767 BGE458762:BGE458767 BQA458762:BQA458767 BZW458762:BZW458767 CJS458762:CJS458767 CTO458762:CTO458767 DDK458762:DDK458767 DNG458762:DNG458767 DXC458762:DXC458767 EGY458762:EGY458767 EQU458762:EQU458767 FAQ458762:FAQ458767 FKM458762:FKM458767 FUI458762:FUI458767 GEE458762:GEE458767 GOA458762:GOA458767 GXW458762:GXW458767 HHS458762:HHS458767 HRO458762:HRO458767 IBK458762:IBK458767 ILG458762:ILG458767 IVC458762:IVC458767 JEY458762:JEY458767 JOU458762:JOU458767 JYQ458762:JYQ458767 KIM458762:KIM458767 KSI458762:KSI458767 LCE458762:LCE458767 LMA458762:LMA458767 LVW458762:LVW458767 MFS458762:MFS458767 MPO458762:MPO458767 MZK458762:MZK458767 NJG458762:NJG458767 NTC458762:NTC458767 OCY458762:OCY458767 OMU458762:OMU458767 OWQ458762:OWQ458767 PGM458762:PGM458767 PQI458762:PQI458767 QAE458762:QAE458767 QKA458762:QKA458767 QTW458762:QTW458767 RDS458762:RDS458767 RNO458762:RNO458767 RXK458762:RXK458767 SHG458762:SHG458767 SRC458762:SRC458767 TAY458762:TAY458767 TKU458762:TKU458767 TUQ458762:TUQ458767 UEM458762:UEM458767 UOI458762:UOI458767 UYE458762:UYE458767 VIA458762:VIA458767 VRW458762:VRW458767 WBS458762:WBS458767 WLO458762:WLO458767 WVK458762:WVK458767 C524298:C524303 IY524298:IY524303 SU524298:SU524303 ACQ524298:ACQ524303 AMM524298:AMM524303 AWI524298:AWI524303 BGE524298:BGE524303 BQA524298:BQA524303 BZW524298:BZW524303 CJS524298:CJS524303 CTO524298:CTO524303 DDK524298:DDK524303 DNG524298:DNG524303 DXC524298:DXC524303 EGY524298:EGY524303 EQU524298:EQU524303 FAQ524298:FAQ524303 FKM524298:FKM524303 FUI524298:FUI524303 GEE524298:GEE524303 GOA524298:GOA524303 GXW524298:GXW524303 HHS524298:HHS524303 HRO524298:HRO524303 IBK524298:IBK524303 ILG524298:ILG524303 IVC524298:IVC524303 JEY524298:JEY524303 JOU524298:JOU524303 JYQ524298:JYQ524303 KIM524298:KIM524303 KSI524298:KSI524303 LCE524298:LCE524303 LMA524298:LMA524303 LVW524298:LVW524303 MFS524298:MFS524303 MPO524298:MPO524303 MZK524298:MZK524303 NJG524298:NJG524303 NTC524298:NTC524303 OCY524298:OCY524303 OMU524298:OMU524303 OWQ524298:OWQ524303 PGM524298:PGM524303 PQI524298:PQI524303 QAE524298:QAE524303 QKA524298:QKA524303 QTW524298:QTW524303 RDS524298:RDS524303 RNO524298:RNO524303 RXK524298:RXK524303 SHG524298:SHG524303 SRC524298:SRC524303 TAY524298:TAY524303 TKU524298:TKU524303 TUQ524298:TUQ524303 UEM524298:UEM524303 UOI524298:UOI524303 UYE524298:UYE524303 VIA524298:VIA524303 VRW524298:VRW524303 WBS524298:WBS524303 WLO524298:WLO524303 WVK524298:WVK524303 C589834:C589839 IY589834:IY589839 SU589834:SU589839 ACQ589834:ACQ589839 AMM589834:AMM589839 AWI589834:AWI589839 BGE589834:BGE589839 BQA589834:BQA589839 BZW589834:BZW589839 CJS589834:CJS589839 CTO589834:CTO589839 DDK589834:DDK589839 DNG589834:DNG589839 DXC589834:DXC589839 EGY589834:EGY589839 EQU589834:EQU589839 FAQ589834:FAQ589839 FKM589834:FKM589839 FUI589834:FUI589839 GEE589834:GEE589839 GOA589834:GOA589839 GXW589834:GXW589839 HHS589834:HHS589839 HRO589834:HRO589839 IBK589834:IBK589839 ILG589834:ILG589839 IVC589834:IVC589839 JEY589834:JEY589839 JOU589834:JOU589839 JYQ589834:JYQ589839 KIM589834:KIM589839 KSI589834:KSI589839 LCE589834:LCE589839 LMA589834:LMA589839 LVW589834:LVW589839 MFS589834:MFS589839 MPO589834:MPO589839 MZK589834:MZK589839 NJG589834:NJG589839 NTC589834:NTC589839 OCY589834:OCY589839 OMU589834:OMU589839 OWQ589834:OWQ589839 PGM589834:PGM589839 PQI589834:PQI589839 QAE589834:QAE589839 QKA589834:QKA589839 QTW589834:QTW589839 RDS589834:RDS589839 RNO589834:RNO589839 RXK589834:RXK589839 SHG589834:SHG589839 SRC589834:SRC589839 TAY589834:TAY589839 TKU589834:TKU589839 TUQ589834:TUQ589839 UEM589834:UEM589839 UOI589834:UOI589839 UYE589834:UYE589839 VIA589834:VIA589839 VRW589834:VRW589839 WBS589834:WBS589839 WLO589834:WLO589839 WVK589834:WVK589839 C655370:C655375 IY655370:IY655375 SU655370:SU655375 ACQ655370:ACQ655375 AMM655370:AMM655375 AWI655370:AWI655375 BGE655370:BGE655375 BQA655370:BQA655375 BZW655370:BZW655375 CJS655370:CJS655375 CTO655370:CTO655375 DDK655370:DDK655375 DNG655370:DNG655375 DXC655370:DXC655375 EGY655370:EGY655375 EQU655370:EQU655375 FAQ655370:FAQ655375 FKM655370:FKM655375 FUI655370:FUI655375 GEE655370:GEE655375 GOA655370:GOA655375 GXW655370:GXW655375 HHS655370:HHS655375 HRO655370:HRO655375 IBK655370:IBK655375 ILG655370:ILG655375 IVC655370:IVC655375 JEY655370:JEY655375 JOU655370:JOU655375 JYQ655370:JYQ655375 KIM655370:KIM655375 KSI655370:KSI655375 LCE655370:LCE655375 LMA655370:LMA655375 LVW655370:LVW655375 MFS655370:MFS655375 MPO655370:MPO655375 MZK655370:MZK655375 NJG655370:NJG655375 NTC655370:NTC655375 OCY655370:OCY655375 OMU655370:OMU655375 OWQ655370:OWQ655375 PGM655370:PGM655375 PQI655370:PQI655375 QAE655370:QAE655375 QKA655370:QKA655375 QTW655370:QTW655375 RDS655370:RDS655375 RNO655370:RNO655375 RXK655370:RXK655375 SHG655370:SHG655375 SRC655370:SRC655375 TAY655370:TAY655375 TKU655370:TKU655375 TUQ655370:TUQ655375 UEM655370:UEM655375 UOI655370:UOI655375 UYE655370:UYE655375 VIA655370:VIA655375 VRW655370:VRW655375 WBS655370:WBS655375 WLO655370:WLO655375 WVK655370:WVK655375 C720906:C720911 IY720906:IY720911 SU720906:SU720911 ACQ720906:ACQ720911 AMM720906:AMM720911 AWI720906:AWI720911 BGE720906:BGE720911 BQA720906:BQA720911 BZW720906:BZW720911 CJS720906:CJS720911 CTO720906:CTO720911 DDK720906:DDK720911 DNG720906:DNG720911 DXC720906:DXC720911 EGY720906:EGY720911 EQU720906:EQU720911 FAQ720906:FAQ720911 FKM720906:FKM720911 FUI720906:FUI720911 GEE720906:GEE720911 GOA720906:GOA720911 GXW720906:GXW720911 HHS720906:HHS720911 HRO720906:HRO720911 IBK720906:IBK720911 ILG720906:ILG720911 IVC720906:IVC720911 JEY720906:JEY720911 JOU720906:JOU720911 JYQ720906:JYQ720911 KIM720906:KIM720911 KSI720906:KSI720911 LCE720906:LCE720911 LMA720906:LMA720911 LVW720906:LVW720911 MFS720906:MFS720911 MPO720906:MPO720911 MZK720906:MZK720911 NJG720906:NJG720911 NTC720906:NTC720911 OCY720906:OCY720911 OMU720906:OMU720911 OWQ720906:OWQ720911 PGM720906:PGM720911 PQI720906:PQI720911 QAE720906:QAE720911 QKA720906:QKA720911 QTW720906:QTW720911 RDS720906:RDS720911 RNO720906:RNO720911 RXK720906:RXK720911 SHG720906:SHG720911 SRC720906:SRC720911 TAY720906:TAY720911 TKU720906:TKU720911 TUQ720906:TUQ720911 UEM720906:UEM720911 UOI720906:UOI720911 UYE720906:UYE720911 VIA720906:VIA720911 VRW720906:VRW720911 WBS720906:WBS720911 WLO720906:WLO720911 WVK720906:WVK720911 C786442:C786447 IY786442:IY786447 SU786442:SU786447 ACQ786442:ACQ786447 AMM786442:AMM786447 AWI786442:AWI786447 BGE786442:BGE786447 BQA786442:BQA786447 BZW786442:BZW786447 CJS786442:CJS786447 CTO786442:CTO786447 DDK786442:DDK786447 DNG786442:DNG786447 DXC786442:DXC786447 EGY786442:EGY786447 EQU786442:EQU786447 FAQ786442:FAQ786447 FKM786442:FKM786447 FUI786442:FUI786447 GEE786442:GEE786447 GOA786442:GOA786447 GXW786442:GXW786447 HHS786442:HHS786447 HRO786442:HRO786447 IBK786442:IBK786447 ILG786442:ILG786447 IVC786442:IVC786447 JEY786442:JEY786447 JOU786442:JOU786447 JYQ786442:JYQ786447 KIM786442:KIM786447 KSI786442:KSI786447 LCE786442:LCE786447 LMA786442:LMA786447 LVW786442:LVW786447 MFS786442:MFS786447 MPO786442:MPO786447 MZK786442:MZK786447 NJG786442:NJG786447 NTC786442:NTC786447 OCY786442:OCY786447 OMU786442:OMU786447 OWQ786442:OWQ786447 PGM786442:PGM786447 PQI786442:PQI786447 QAE786442:QAE786447 QKA786442:QKA786447 QTW786442:QTW786447 RDS786442:RDS786447 RNO786442:RNO786447 RXK786442:RXK786447 SHG786442:SHG786447 SRC786442:SRC786447 TAY786442:TAY786447 TKU786442:TKU786447 TUQ786442:TUQ786447 UEM786442:UEM786447 UOI786442:UOI786447 UYE786442:UYE786447 VIA786442:VIA786447 VRW786442:VRW786447 WBS786442:WBS786447 WLO786442:WLO786447 WVK786442:WVK786447 C851978:C851983 IY851978:IY851983 SU851978:SU851983 ACQ851978:ACQ851983 AMM851978:AMM851983 AWI851978:AWI851983 BGE851978:BGE851983 BQA851978:BQA851983 BZW851978:BZW851983 CJS851978:CJS851983 CTO851978:CTO851983 DDK851978:DDK851983 DNG851978:DNG851983 DXC851978:DXC851983 EGY851978:EGY851983 EQU851978:EQU851983 FAQ851978:FAQ851983 FKM851978:FKM851983 FUI851978:FUI851983 GEE851978:GEE851983 GOA851978:GOA851983 GXW851978:GXW851983 HHS851978:HHS851983 HRO851978:HRO851983 IBK851978:IBK851983 ILG851978:ILG851983 IVC851978:IVC851983 JEY851978:JEY851983 JOU851978:JOU851983 JYQ851978:JYQ851983 KIM851978:KIM851983 KSI851978:KSI851983 LCE851978:LCE851983 LMA851978:LMA851983 LVW851978:LVW851983 MFS851978:MFS851983 MPO851978:MPO851983 MZK851978:MZK851983 NJG851978:NJG851983 NTC851978:NTC851983 OCY851978:OCY851983 OMU851978:OMU851983 OWQ851978:OWQ851983 PGM851978:PGM851983 PQI851978:PQI851983 QAE851978:QAE851983 QKA851978:QKA851983 QTW851978:QTW851983 RDS851978:RDS851983 RNO851978:RNO851983 RXK851978:RXK851983 SHG851978:SHG851983 SRC851978:SRC851983 TAY851978:TAY851983 TKU851978:TKU851983 TUQ851978:TUQ851983 UEM851978:UEM851983 UOI851978:UOI851983 UYE851978:UYE851983 VIA851978:VIA851983 VRW851978:VRW851983 WBS851978:WBS851983 WLO851978:WLO851983 WVK851978:WVK851983 C917514:C917519 IY917514:IY917519 SU917514:SU917519 ACQ917514:ACQ917519 AMM917514:AMM917519 AWI917514:AWI917519 BGE917514:BGE917519 BQA917514:BQA917519 BZW917514:BZW917519 CJS917514:CJS917519 CTO917514:CTO917519 DDK917514:DDK917519 DNG917514:DNG917519 DXC917514:DXC917519 EGY917514:EGY917519 EQU917514:EQU917519 FAQ917514:FAQ917519 FKM917514:FKM917519 FUI917514:FUI917519 GEE917514:GEE917519 GOA917514:GOA917519 GXW917514:GXW917519 HHS917514:HHS917519 HRO917514:HRO917519 IBK917514:IBK917519 ILG917514:ILG917519 IVC917514:IVC917519 JEY917514:JEY917519 JOU917514:JOU917519 JYQ917514:JYQ917519 KIM917514:KIM917519 KSI917514:KSI917519 LCE917514:LCE917519 LMA917514:LMA917519 LVW917514:LVW917519 MFS917514:MFS917519 MPO917514:MPO917519 MZK917514:MZK917519 NJG917514:NJG917519 NTC917514:NTC917519 OCY917514:OCY917519 OMU917514:OMU917519 OWQ917514:OWQ917519 PGM917514:PGM917519 PQI917514:PQI917519 QAE917514:QAE917519 QKA917514:QKA917519 QTW917514:QTW917519 RDS917514:RDS917519 RNO917514:RNO917519 RXK917514:RXK917519 SHG917514:SHG917519 SRC917514:SRC917519 TAY917514:TAY917519 TKU917514:TKU917519 TUQ917514:TUQ917519 UEM917514:UEM917519 UOI917514:UOI917519 UYE917514:UYE917519 VIA917514:VIA917519 VRW917514:VRW917519 WBS917514:WBS917519 WLO917514:WLO917519 WVK917514:WVK917519 C983050:C983055 IY983050:IY983055 SU983050:SU983055 ACQ983050:ACQ983055 AMM983050:AMM983055 AWI983050:AWI983055 BGE983050:BGE983055 BQA983050:BQA983055 BZW983050:BZW983055 CJS983050:CJS983055 CTO983050:CTO983055 DDK983050:DDK983055 DNG983050:DNG983055 DXC983050:DXC983055 EGY983050:EGY983055 EQU983050:EQU983055 FAQ983050:FAQ983055 FKM983050:FKM983055 FUI983050:FUI983055 GEE983050:GEE983055 GOA983050:GOA983055 GXW983050:GXW983055 HHS983050:HHS983055 HRO983050:HRO983055 IBK983050:IBK983055 ILG983050:ILG983055 IVC983050:IVC983055 JEY983050:JEY983055 JOU983050:JOU983055 JYQ983050:JYQ983055 KIM983050:KIM983055 KSI983050:KSI983055 LCE983050:LCE983055 LMA983050:LMA983055 LVW983050:LVW983055 MFS983050:MFS983055 MPO983050:MPO983055 MZK983050:MZK983055 NJG983050:NJG983055 NTC983050:NTC983055 OCY983050:OCY983055 OMU983050:OMU983055 OWQ983050:OWQ983055 PGM983050:PGM983055 PQI983050:PQI983055 QAE983050:QAE983055 QKA983050:QKA983055 QTW983050:QTW983055 RDS983050:RDS983055 RNO983050:RNO983055 RXK983050:RXK983055 SHG983050:SHG983055 SRC983050:SRC983055 TAY983050:TAY983055 TKU983050:TKU983055 TUQ983050:TUQ983055 UEM983050:UEM983055 UOI983050:UOI983055 UYE983050:UYE983055 VIA983050:VIA983055 VRW983050:VRW983055 WBS983050:WBS983055 WLO983050:WLO983055 WVK983050:WVK983055 C31:C36 IY31:IY36 SU31:SU36 ACQ31:ACQ36 AMM31:AMM36 AWI31:AWI36 BGE31:BGE36 BQA31:BQA36 BZW31:BZW36 CJS31:CJS36 CTO31:CTO36 DDK31:DDK36 DNG31:DNG36 DXC31:DXC36 EGY31:EGY36 EQU31:EQU36 FAQ31:FAQ36 FKM31:FKM36 FUI31:FUI36 GEE31:GEE36 GOA31:GOA36 GXW31:GXW36 HHS31:HHS36 HRO31:HRO36 IBK31:IBK36 ILG31:ILG36 IVC31:IVC36 JEY31:JEY36 JOU31:JOU36 JYQ31:JYQ36 KIM31:KIM36 KSI31:KSI36 LCE31:LCE36 LMA31:LMA36 LVW31:LVW36 MFS31:MFS36 MPO31:MPO36 MZK31:MZK36 NJG31:NJG36 NTC31:NTC36 OCY31:OCY36 OMU31:OMU36 OWQ31:OWQ36 PGM31:PGM36 PQI31:PQI36 QAE31:QAE36 QKA31:QKA36 QTW31:QTW36 RDS31:RDS36 RNO31:RNO36 RXK31:RXK36 SHG31:SHG36 SRC31:SRC36 TAY31:TAY36 TKU31:TKU36 TUQ31:TUQ36 UEM31:UEM36 UOI31:UOI36 UYE31:UYE36 VIA31:VIA36 VRW31:VRW36 WBS31:WBS36 WLO31:WLO36 WVK31:WVK36 C65567:C65572 IY65567:IY65572 SU65567:SU65572 ACQ65567:ACQ65572 AMM65567:AMM65572 AWI65567:AWI65572 BGE65567:BGE65572 BQA65567:BQA65572 BZW65567:BZW65572 CJS65567:CJS65572 CTO65567:CTO65572 DDK65567:DDK65572 DNG65567:DNG65572 DXC65567:DXC65572 EGY65567:EGY65572 EQU65567:EQU65572 FAQ65567:FAQ65572 FKM65567:FKM65572 FUI65567:FUI65572 GEE65567:GEE65572 GOA65567:GOA65572 GXW65567:GXW65572 HHS65567:HHS65572 HRO65567:HRO65572 IBK65567:IBK65572 ILG65567:ILG65572 IVC65567:IVC65572 JEY65567:JEY65572 JOU65567:JOU65572 JYQ65567:JYQ65572 KIM65567:KIM65572 KSI65567:KSI65572 LCE65567:LCE65572 LMA65567:LMA65572 LVW65567:LVW65572 MFS65567:MFS65572 MPO65567:MPO65572 MZK65567:MZK65572 NJG65567:NJG65572 NTC65567:NTC65572 OCY65567:OCY65572 OMU65567:OMU65572 OWQ65567:OWQ65572 PGM65567:PGM65572 PQI65567:PQI65572 QAE65567:QAE65572 QKA65567:QKA65572 QTW65567:QTW65572 RDS65567:RDS65572 RNO65567:RNO65572 RXK65567:RXK65572 SHG65567:SHG65572 SRC65567:SRC65572 TAY65567:TAY65572 TKU65567:TKU65572 TUQ65567:TUQ65572 UEM65567:UEM65572 UOI65567:UOI65572 UYE65567:UYE65572 VIA65567:VIA65572 VRW65567:VRW65572 WBS65567:WBS65572 WLO65567:WLO65572 WVK65567:WVK65572 C131103:C131108 IY131103:IY131108 SU131103:SU131108 ACQ131103:ACQ131108 AMM131103:AMM131108 AWI131103:AWI131108 BGE131103:BGE131108 BQA131103:BQA131108 BZW131103:BZW131108 CJS131103:CJS131108 CTO131103:CTO131108 DDK131103:DDK131108 DNG131103:DNG131108 DXC131103:DXC131108 EGY131103:EGY131108 EQU131103:EQU131108 FAQ131103:FAQ131108 FKM131103:FKM131108 FUI131103:FUI131108 GEE131103:GEE131108 GOA131103:GOA131108 GXW131103:GXW131108 HHS131103:HHS131108 HRO131103:HRO131108 IBK131103:IBK131108 ILG131103:ILG131108 IVC131103:IVC131108 JEY131103:JEY131108 JOU131103:JOU131108 JYQ131103:JYQ131108 KIM131103:KIM131108 KSI131103:KSI131108 LCE131103:LCE131108 LMA131103:LMA131108 LVW131103:LVW131108 MFS131103:MFS131108 MPO131103:MPO131108 MZK131103:MZK131108 NJG131103:NJG131108 NTC131103:NTC131108 OCY131103:OCY131108 OMU131103:OMU131108 OWQ131103:OWQ131108 PGM131103:PGM131108 PQI131103:PQI131108 QAE131103:QAE131108 QKA131103:QKA131108 QTW131103:QTW131108 RDS131103:RDS131108 RNO131103:RNO131108 RXK131103:RXK131108 SHG131103:SHG131108 SRC131103:SRC131108 TAY131103:TAY131108 TKU131103:TKU131108 TUQ131103:TUQ131108 UEM131103:UEM131108 UOI131103:UOI131108 UYE131103:UYE131108 VIA131103:VIA131108 VRW131103:VRW131108 WBS131103:WBS131108 WLO131103:WLO131108 WVK131103:WVK131108 C196639:C196644 IY196639:IY196644 SU196639:SU196644 ACQ196639:ACQ196644 AMM196639:AMM196644 AWI196639:AWI196644 BGE196639:BGE196644 BQA196639:BQA196644 BZW196639:BZW196644 CJS196639:CJS196644 CTO196639:CTO196644 DDK196639:DDK196644 DNG196639:DNG196644 DXC196639:DXC196644 EGY196639:EGY196644 EQU196639:EQU196644 FAQ196639:FAQ196644 FKM196639:FKM196644 FUI196639:FUI196644 GEE196639:GEE196644 GOA196639:GOA196644 GXW196639:GXW196644 HHS196639:HHS196644 HRO196639:HRO196644 IBK196639:IBK196644 ILG196639:ILG196644 IVC196639:IVC196644 JEY196639:JEY196644 JOU196639:JOU196644 JYQ196639:JYQ196644 KIM196639:KIM196644 KSI196639:KSI196644 LCE196639:LCE196644 LMA196639:LMA196644 LVW196639:LVW196644 MFS196639:MFS196644 MPO196639:MPO196644 MZK196639:MZK196644 NJG196639:NJG196644 NTC196639:NTC196644 OCY196639:OCY196644 OMU196639:OMU196644 OWQ196639:OWQ196644 PGM196639:PGM196644 PQI196639:PQI196644 QAE196639:QAE196644 QKA196639:QKA196644 QTW196639:QTW196644 RDS196639:RDS196644 RNO196639:RNO196644 RXK196639:RXK196644 SHG196639:SHG196644 SRC196639:SRC196644 TAY196639:TAY196644 TKU196639:TKU196644 TUQ196639:TUQ196644 UEM196639:UEM196644 UOI196639:UOI196644 UYE196639:UYE196644 VIA196639:VIA196644 VRW196639:VRW196644 WBS196639:WBS196644 WLO196639:WLO196644 WVK196639:WVK196644 C262175:C262180 IY262175:IY262180 SU262175:SU262180 ACQ262175:ACQ262180 AMM262175:AMM262180 AWI262175:AWI262180 BGE262175:BGE262180 BQA262175:BQA262180 BZW262175:BZW262180 CJS262175:CJS262180 CTO262175:CTO262180 DDK262175:DDK262180 DNG262175:DNG262180 DXC262175:DXC262180 EGY262175:EGY262180 EQU262175:EQU262180 FAQ262175:FAQ262180 FKM262175:FKM262180 FUI262175:FUI262180 GEE262175:GEE262180 GOA262175:GOA262180 GXW262175:GXW262180 HHS262175:HHS262180 HRO262175:HRO262180 IBK262175:IBK262180 ILG262175:ILG262180 IVC262175:IVC262180 JEY262175:JEY262180 JOU262175:JOU262180 JYQ262175:JYQ262180 KIM262175:KIM262180 KSI262175:KSI262180 LCE262175:LCE262180 LMA262175:LMA262180 LVW262175:LVW262180 MFS262175:MFS262180 MPO262175:MPO262180 MZK262175:MZK262180 NJG262175:NJG262180 NTC262175:NTC262180 OCY262175:OCY262180 OMU262175:OMU262180 OWQ262175:OWQ262180 PGM262175:PGM262180 PQI262175:PQI262180 QAE262175:QAE262180 QKA262175:QKA262180 QTW262175:QTW262180 RDS262175:RDS262180 RNO262175:RNO262180 RXK262175:RXK262180 SHG262175:SHG262180 SRC262175:SRC262180 TAY262175:TAY262180 TKU262175:TKU262180 TUQ262175:TUQ262180 UEM262175:UEM262180 UOI262175:UOI262180 UYE262175:UYE262180 VIA262175:VIA262180 VRW262175:VRW262180 WBS262175:WBS262180 WLO262175:WLO262180 WVK262175:WVK262180 C327711:C327716 IY327711:IY327716 SU327711:SU327716 ACQ327711:ACQ327716 AMM327711:AMM327716 AWI327711:AWI327716 BGE327711:BGE327716 BQA327711:BQA327716 BZW327711:BZW327716 CJS327711:CJS327716 CTO327711:CTO327716 DDK327711:DDK327716 DNG327711:DNG327716 DXC327711:DXC327716 EGY327711:EGY327716 EQU327711:EQU327716 FAQ327711:FAQ327716 FKM327711:FKM327716 FUI327711:FUI327716 GEE327711:GEE327716 GOA327711:GOA327716 GXW327711:GXW327716 HHS327711:HHS327716 HRO327711:HRO327716 IBK327711:IBK327716 ILG327711:ILG327716 IVC327711:IVC327716 JEY327711:JEY327716 JOU327711:JOU327716 JYQ327711:JYQ327716 KIM327711:KIM327716 KSI327711:KSI327716 LCE327711:LCE327716 LMA327711:LMA327716 LVW327711:LVW327716 MFS327711:MFS327716 MPO327711:MPO327716 MZK327711:MZK327716 NJG327711:NJG327716 NTC327711:NTC327716 OCY327711:OCY327716 OMU327711:OMU327716 OWQ327711:OWQ327716 PGM327711:PGM327716 PQI327711:PQI327716 QAE327711:QAE327716 QKA327711:QKA327716 QTW327711:QTW327716 RDS327711:RDS327716 RNO327711:RNO327716 RXK327711:RXK327716 SHG327711:SHG327716 SRC327711:SRC327716 TAY327711:TAY327716 TKU327711:TKU327716 TUQ327711:TUQ327716 UEM327711:UEM327716 UOI327711:UOI327716 UYE327711:UYE327716 VIA327711:VIA327716 VRW327711:VRW327716 WBS327711:WBS327716 WLO327711:WLO327716 WVK327711:WVK327716 C393247:C393252 IY393247:IY393252 SU393247:SU393252 ACQ393247:ACQ393252 AMM393247:AMM393252 AWI393247:AWI393252 BGE393247:BGE393252 BQA393247:BQA393252 BZW393247:BZW393252 CJS393247:CJS393252 CTO393247:CTO393252 DDK393247:DDK393252 DNG393247:DNG393252 DXC393247:DXC393252 EGY393247:EGY393252 EQU393247:EQU393252 FAQ393247:FAQ393252 FKM393247:FKM393252 FUI393247:FUI393252 GEE393247:GEE393252 GOA393247:GOA393252 GXW393247:GXW393252 HHS393247:HHS393252 HRO393247:HRO393252 IBK393247:IBK393252 ILG393247:ILG393252 IVC393247:IVC393252 JEY393247:JEY393252 JOU393247:JOU393252 JYQ393247:JYQ393252 KIM393247:KIM393252 KSI393247:KSI393252 LCE393247:LCE393252 LMA393247:LMA393252 LVW393247:LVW393252 MFS393247:MFS393252 MPO393247:MPO393252 MZK393247:MZK393252 NJG393247:NJG393252 NTC393247:NTC393252 OCY393247:OCY393252 OMU393247:OMU393252 OWQ393247:OWQ393252 PGM393247:PGM393252 PQI393247:PQI393252 QAE393247:QAE393252 QKA393247:QKA393252 QTW393247:QTW393252 RDS393247:RDS393252 RNO393247:RNO393252 RXK393247:RXK393252 SHG393247:SHG393252 SRC393247:SRC393252 TAY393247:TAY393252 TKU393247:TKU393252 TUQ393247:TUQ393252 UEM393247:UEM393252 UOI393247:UOI393252 UYE393247:UYE393252 VIA393247:VIA393252 VRW393247:VRW393252 WBS393247:WBS393252 WLO393247:WLO393252 WVK393247:WVK393252 C458783:C458788 IY458783:IY458788 SU458783:SU458788 ACQ458783:ACQ458788 AMM458783:AMM458788 AWI458783:AWI458788 BGE458783:BGE458788 BQA458783:BQA458788 BZW458783:BZW458788 CJS458783:CJS458788 CTO458783:CTO458788 DDK458783:DDK458788 DNG458783:DNG458788 DXC458783:DXC458788 EGY458783:EGY458788 EQU458783:EQU458788 FAQ458783:FAQ458788 FKM458783:FKM458788 FUI458783:FUI458788 GEE458783:GEE458788 GOA458783:GOA458788 GXW458783:GXW458788 HHS458783:HHS458788 HRO458783:HRO458788 IBK458783:IBK458788 ILG458783:ILG458788 IVC458783:IVC458788 JEY458783:JEY458788 JOU458783:JOU458788 JYQ458783:JYQ458788 KIM458783:KIM458788 KSI458783:KSI458788 LCE458783:LCE458788 LMA458783:LMA458788 LVW458783:LVW458788 MFS458783:MFS458788 MPO458783:MPO458788 MZK458783:MZK458788 NJG458783:NJG458788 NTC458783:NTC458788 OCY458783:OCY458788 OMU458783:OMU458788 OWQ458783:OWQ458788 PGM458783:PGM458788 PQI458783:PQI458788 QAE458783:QAE458788 QKA458783:QKA458788 QTW458783:QTW458788 RDS458783:RDS458788 RNO458783:RNO458788 RXK458783:RXK458788 SHG458783:SHG458788 SRC458783:SRC458788 TAY458783:TAY458788 TKU458783:TKU458788 TUQ458783:TUQ458788 UEM458783:UEM458788 UOI458783:UOI458788 UYE458783:UYE458788 VIA458783:VIA458788 VRW458783:VRW458788 WBS458783:WBS458788 WLO458783:WLO458788 WVK458783:WVK458788 C524319:C524324 IY524319:IY524324 SU524319:SU524324 ACQ524319:ACQ524324 AMM524319:AMM524324 AWI524319:AWI524324 BGE524319:BGE524324 BQA524319:BQA524324 BZW524319:BZW524324 CJS524319:CJS524324 CTO524319:CTO524324 DDK524319:DDK524324 DNG524319:DNG524324 DXC524319:DXC524324 EGY524319:EGY524324 EQU524319:EQU524324 FAQ524319:FAQ524324 FKM524319:FKM524324 FUI524319:FUI524324 GEE524319:GEE524324 GOA524319:GOA524324 GXW524319:GXW524324 HHS524319:HHS524324 HRO524319:HRO524324 IBK524319:IBK524324 ILG524319:ILG524324 IVC524319:IVC524324 JEY524319:JEY524324 JOU524319:JOU524324 JYQ524319:JYQ524324 KIM524319:KIM524324 KSI524319:KSI524324 LCE524319:LCE524324 LMA524319:LMA524324 LVW524319:LVW524324 MFS524319:MFS524324 MPO524319:MPO524324 MZK524319:MZK524324 NJG524319:NJG524324 NTC524319:NTC524324 OCY524319:OCY524324 OMU524319:OMU524324 OWQ524319:OWQ524324 PGM524319:PGM524324 PQI524319:PQI524324 QAE524319:QAE524324 QKA524319:QKA524324 QTW524319:QTW524324 RDS524319:RDS524324 RNO524319:RNO524324 RXK524319:RXK524324 SHG524319:SHG524324 SRC524319:SRC524324 TAY524319:TAY524324 TKU524319:TKU524324 TUQ524319:TUQ524324 UEM524319:UEM524324 UOI524319:UOI524324 UYE524319:UYE524324 VIA524319:VIA524324 VRW524319:VRW524324 WBS524319:WBS524324 WLO524319:WLO524324 WVK524319:WVK524324 C589855:C589860 IY589855:IY589860 SU589855:SU589860 ACQ589855:ACQ589860 AMM589855:AMM589860 AWI589855:AWI589860 BGE589855:BGE589860 BQA589855:BQA589860 BZW589855:BZW589860 CJS589855:CJS589860 CTO589855:CTO589860 DDK589855:DDK589860 DNG589855:DNG589860 DXC589855:DXC589860 EGY589855:EGY589860 EQU589855:EQU589860 FAQ589855:FAQ589860 FKM589855:FKM589860 FUI589855:FUI589860 GEE589855:GEE589860 GOA589855:GOA589860 GXW589855:GXW589860 HHS589855:HHS589860 HRO589855:HRO589860 IBK589855:IBK589860 ILG589855:ILG589860 IVC589855:IVC589860 JEY589855:JEY589860 JOU589855:JOU589860 JYQ589855:JYQ589860 KIM589855:KIM589860 KSI589855:KSI589860 LCE589855:LCE589860 LMA589855:LMA589860 LVW589855:LVW589860 MFS589855:MFS589860 MPO589855:MPO589860 MZK589855:MZK589860 NJG589855:NJG589860 NTC589855:NTC589860 OCY589855:OCY589860 OMU589855:OMU589860 OWQ589855:OWQ589860 PGM589855:PGM589860 PQI589855:PQI589860 QAE589855:QAE589860 QKA589855:QKA589860 QTW589855:QTW589860 RDS589855:RDS589860 RNO589855:RNO589860 RXK589855:RXK589860 SHG589855:SHG589860 SRC589855:SRC589860 TAY589855:TAY589860 TKU589855:TKU589860 TUQ589855:TUQ589860 UEM589855:UEM589860 UOI589855:UOI589860 UYE589855:UYE589860 VIA589855:VIA589860 VRW589855:VRW589860 WBS589855:WBS589860 WLO589855:WLO589860 WVK589855:WVK589860 C655391:C655396 IY655391:IY655396 SU655391:SU655396 ACQ655391:ACQ655396 AMM655391:AMM655396 AWI655391:AWI655396 BGE655391:BGE655396 BQA655391:BQA655396 BZW655391:BZW655396 CJS655391:CJS655396 CTO655391:CTO655396 DDK655391:DDK655396 DNG655391:DNG655396 DXC655391:DXC655396 EGY655391:EGY655396 EQU655391:EQU655396 FAQ655391:FAQ655396 FKM655391:FKM655396 FUI655391:FUI655396 GEE655391:GEE655396 GOA655391:GOA655396 GXW655391:GXW655396 HHS655391:HHS655396 HRO655391:HRO655396 IBK655391:IBK655396 ILG655391:ILG655396 IVC655391:IVC655396 JEY655391:JEY655396 JOU655391:JOU655396 JYQ655391:JYQ655396 KIM655391:KIM655396 KSI655391:KSI655396 LCE655391:LCE655396 LMA655391:LMA655396 LVW655391:LVW655396 MFS655391:MFS655396 MPO655391:MPO655396 MZK655391:MZK655396 NJG655391:NJG655396 NTC655391:NTC655396 OCY655391:OCY655396 OMU655391:OMU655396 OWQ655391:OWQ655396 PGM655391:PGM655396 PQI655391:PQI655396 QAE655391:QAE655396 QKA655391:QKA655396 QTW655391:QTW655396 RDS655391:RDS655396 RNO655391:RNO655396 RXK655391:RXK655396 SHG655391:SHG655396 SRC655391:SRC655396 TAY655391:TAY655396 TKU655391:TKU655396 TUQ655391:TUQ655396 UEM655391:UEM655396 UOI655391:UOI655396 UYE655391:UYE655396 VIA655391:VIA655396 VRW655391:VRW655396 WBS655391:WBS655396 WLO655391:WLO655396 WVK655391:WVK655396 C720927:C720932 IY720927:IY720932 SU720927:SU720932 ACQ720927:ACQ720932 AMM720927:AMM720932 AWI720927:AWI720932 BGE720927:BGE720932 BQA720927:BQA720932 BZW720927:BZW720932 CJS720927:CJS720932 CTO720927:CTO720932 DDK720927:DDK720932 DNG720927:DNG720932 DXC720927:DXC720932 EGY720927:EGY720932 EQU720927:EQU720932 FAQ720927:FAQ720932 FKM720927:FKM720932 FUI720927:FUI720932 GEE720927:GEE720932 GOA720927:GOA720932 GXW720927:GXW720932 HHS720927:HHS720932 HRO720927:HRO720932 IBK720927:IBK720932 ILG720927:ILG720932 IVC720927:IVC720932 JEY720927:JEY720932 JOU720927:JOU720932 JYQ720927:JYQ720932 KIM720927:KIM720932 KSI720927:KSI720932 LCE720927:LCE720932 LMA720927:LMA720932 LVW720927:LVW720932 MFS720927:MFS720932 MPO720927:MPO720932 MZK720927:MZK720932 NJG720927:NJG720932 NTC720927:NTC720932 OCY720927:OCY720932 OMU720927:OMU720932 OWQ720927:OWQ720932 PGM720927:PGM720932 PQI720927:PQI720932 QAE720927:QAE720932 QKA720927:QKA720932 QTW720927:QTW720932 RDS720927:RDS720932 RNO720927:RNO720932 RXK720927:RXK720932 SHG720927:SHG720932 SRC720927:SRC720932 TAY720927:TAY720932 TKU720927:TKU720932 TUQ720927:TUQ720932 UEM720927:UEM720932 UOI720927:UOI720932 UYE720927:UYE720932 VIA720927:VIA720932 VRW720927:VRW720932 WBS720927:WBS720932 WLO720927:WLO720932 WVK720927:WVK720932 C786463:C786468 IY786463:IY786468 SU786463:SU786468 ACQ786463:ACQ786468 AMM786463:AMM786468 AWI786463:AWI786468 BGE786463:BGE786468 BQA786463:BQA786468 BZW786463:BZW786468 CJS786463:CJS786468 CTO786463:CTO786468 DDK786463:DDK786468 DNG786463:DNG786468 DXC786463:DXC786468 EGY786463:EGY786468 EQU786463:EQU786468 FAQ786463:FAQ786468 FKM786463:FKM786468 FUI786463:FUI786468 GEE786463:GEE786468 GOA786463:GOA786468 GXW786463:GXW786468 HHS786463:HHS786468 HRO786463:HRO786468 IBK786463:IBK786468 ILG786463:ILG786468 IVC786463:IVC786468 JEY786463:JEY786468 JOU786463:JOU786468 JYQ786463:JYQ786468 KIM786463:KIM786468 KSI786463:KSI786468 LCE786463:LCE786468 LMA786463:LMA786468 LVW786463:LVW786468 MFS786463:MFS786468 MPO786463:MPO786468 MZK786463:MZK786468 NJG786463:NJG786468 NTC786463:NTC786468 OCY786463:OCY786468 OMU786463:OMU786468 OWQ786463:OWQ786468 PGM786463:PGM786468 PQI786463:PQI786468 QAE786463:QAE786468 QKA786463:QKA786468 QTW786463:QTW786468 RDS786463:RDS786468 RNO786463:RNO786468 RXK786463:RXK786468 SHG786463:SHG786468 SRC786463:SRC786468 TAY786463:TAY786468 TKU786463:TKU786468 TUQ786463:TUQ786468 UEM786463:UEM786468 UOI786463:UOI786468 UYE786463:UYE786468 VIA786463:VIA786468 VRW786463:VRW786468 WBS786463:WBS786468 WLO786463:WLO786468 WVK786463:WVK786468 C851999:C852004 IY851999:IY852004 SU851999:SU852004 ACQ851999:ACQ852004 AMM851999:AMM852004 AWI851999:AWI852004 BGE851999:BGE852004 BQA851999:BQA852004 BZW851999:BZW852004 CJS851999:CJS852004 CTO851999:CTO852004 DDK851999:DDK852004 DNG851999:DNG852004 DXC851999:DXC852004 EGY851999:EGY852004 EQU851999:EQU852004 FAQ851999:FAQ852004 FKM851999:FKM852004 FUI851999:FUI852004 GEE851999:GEE852004 GOA851999:GOA852004 GXW851999:GXW852004 HHS851999:HHS852004 HRO851999:HRO852004 IBK851999:IBK852004 ILG851999:ILG852004 IVC851999:IVC852004 JEY851999:JEY852004 JOU851999:JOU852004 JYQ851999:JYQ852004 KIM851999:KIM852004 KSI851999:KSI852004 LCE851999:LCE852004 LMA851999:LMA852004 LVW851999:LVW852004 MFS851999:MFS852004 MPO851999:MPO852004 MZK851999:MZK852004 NJG851999:NJG852004 NTC851999:NTC852004 OCY851999:OCY852004 OMU851999:OMU852004 OWQ851999:OWQ852004 PGM851999:PGM852004 PQI851999:PQI852004 QAE851999:QAE852004 QKA851999:QKA852004 QTW851999:QTW852004 RDS851999:RDS852004 RNO851999:RNO852004 RXK851999:RXK852004 SHG851999:SHG852004 SRC851999:SRC852004 TAY851999:TAY852004 TKU851999:TKU852004 TUQ851999:TUQ852004 UEM851999:UEM852004 UOI851999:UOI852004 UYE851999:UYE852004 VIA851999:VIA852004 VRW851999:VRW852004 WBS851999:WBS852004 WLO851999:WLO852004 WVK851999:WVK852004 C917535:C917540 IY917535:IY917540 SU917535:SU917540 ACQ917535:ACQ917540 AMM917535:AMM917540 AWI917535:AWI917540 BGE917535:BGE917540 BQA917535:BQA917540 BZW917535:BZW917540 CJS917535:CJS917540 CTO917535:CTO917540 DDK917535:DDK917540 DNG917535:DNG917540 DXC917535:DXC917540 EGY917535:EGY917540 EQU917535:EQU917540 FAQ917535:FAQ917540 FKM917535:FKM917540 FUI917535:FUI917540 GEE917535:GEE917540 GOA917535:GOA917540 GXW917535:GXW917540 HHS917535:HHS917540 HRO917535:HRO917540 IBK917535:IBK917540 ILG917535:ILG917540 IVC917535:IVC917540 JEY917535:JEY917540 JOU917535:JOU917540 JYQ917535:JYQ917540 KIM917535:KIM917540 KSI917535:KSI917540 LCE917535:LCE917540 LMA917535:LMA917540 LVW917535:LVW917540 MFS917535:MFS917540 MPO917535:MPO917540 MZK917535:MZK917540 NJG917535:NJG917540 NTC917535:NTC917540 OCY917535:OCY917540 OMU917535:OMU917540 OWQ917535:OWQ917540 PGM917535:PGM917540 PQI917535:PQI917540 QAE917535:QAE917540 QKA917535:QKA917540 QTW917535:QTW917540 RDS917535:RDS917540 RNO917535:RNO917540 RXK917535:RXK917540 SHG917535:SHG917540 SRC917535:SRC917540 TAY917535:TAY917540 TKU917535:TKU917540 TUQ917535:TUQ917540 UEM917535:UEM917540 UOI917535:UOI917540 UYE917535:UYE917540 VIA917535:VIA917540 VRW917535:VRW917540 WBS917535:WBS917540 WLO917535:WLO917540 WVK917535:WVK917540 C983071:C983076 IY983071:IY983076 SU983071:SU983076 ACQ983071:ACQ983076 AMM983071:AMM983076 AWI983071:AWI983076 BGE983071:BGE983076 BQA983071:BQA983076 BZW983071:BZW983076 CJS983071:CJS983076 CTO983071:CTO983076 DDK983071:DDK983076 DNG983071:DNG983076 DXC983071:DXC983076 EGY983071:EGY983076 EQU983071:EQU983076 FAQ983071:FAQ983076 FKM983071:FKM983076 FUI983071:FUI983076 GEE983071:GEE983076 GOA983071:GOA983076 GXW983071:GXW983076 HHS983071:HHS983076 HRO983071:HRO983076 IBK983071:IBK983076 ILG983071:ILG983076 IVC983071:IVC983076 JEY983071:JEY983076 JOU983071:JOU983076 JYQ983071:JYQ983076 KIM983071:KIM983076 KSI983071:KSI983076 LCE983071:LCE983076 LMA983071:LMA983076 LVW983071:LVW983076 MFS983071:MFS983076 MPO983071:MPO983076 MZK983071:MZK983076 NJG983071:NJG983076 NTC983071:NTC983076 OCY983071:OCY983076 OMU983071:OMU983076 OWQ983071:OWQ983076 PGM983071:PGM983076 PQI983071:PQI983076 QAE983071:QAE983076 QKA983071:QKA983076 QTW983071:QTW983076 RDS983071:RDS983076 RNO983071:RNO983076 RXK983071:RXK983076 SHG983071:SHG983076 SRC983071:SRC983076 TAY983071:TAY983076 TKU983071:TKU983076 TUQ983071:TUQ983076 UEM983071:UEM983076 UOI983071:UOI983076 UYE983071:UYE983076 VIA983071:VIA983076 VRW983071:VRW983076 WBS983071:WBS983076 WLO983071:WLO983076 WVK983071:WVK983076 C43:C48 IY43:IY48 SU43:SU48 ACQ43:ACQ48 AMM43:AMM48 AWI43:AWI48 BGE43:BGE48 BQA43:BQA48 BZW43:BZW48 CJS43:CJS48 CTO43:CTO48 DDK43:DDK48 DNG43:DNG48 DXC43:DXC48 EGY43:EGY48 EQU43:EQU48 FAQ43:FAQ48 FKM43:FKM48 FUI43:FUI48 GEE43:GEE48 GOA43:GOA48 GXW43:GXW48 HHS43:HHS48 HRO43:HRO48 IBK43:IBK48 ILG43:ILG48 IVC43:IVC48 JEY43:JEY48 JOU43:JOU48 JYQ43:JYQ48 KIM43:KIM48 KSI43:KSI48 LCE43:LCE48 LMA43:LMA48 LVW43:LVW48 MFS43:MFS48 MPO43:MPO48 MZK43:MZK48 NJG43:NJG48 NTC43:NTC48 OCY43:OCY48 OMU43:OMU48 OWQ43:OWQ48 PGM43:PGM48 PQI43:PQI48 QAE43:QAE48 QKA43:QKA48 QTW43:QTW48 RDS43:RDS48 RNO43:RNO48 RXK43:RXK48 SHG43:SHG48 SRC43:SRC48 TAY43:TAY48 TKU43:TKU48 TUQ43:TUQ48 UEM43:UEM48 UOI43:UOI48 UYE43:UYE48 VIA43:VIA48 VRW43:VRW48 WBS43:WBS48 WLO43:WLO48 WVK43:WVK48 C65579:C65584 IY65579:IY65584 SU65579:SU65584 ACQ65579:ACQ65584 AMM65579:AMM65584 AWI65579:AWI65584 BGE65579:BGE65584 BQA65579:BQA65584 BZW65579:BZW65584 CJS65579:CJS65584 CTO65579:CTO65584 DDK65579:DDK65584 DNG65579:DNG65584 DXC65579:DXC65584 EGY65579:EGY65584 EQU65579:EQU65584 FAQ65579:FAQ65584 FKM65579:FKM65584 FUI65579:FUI65584 GEE65579:GEE65584 GOA65579:GOA65584 GXW65579:GXW65584 HHS65579:HHS65584 HRO65579:HRO65584 IBK65579:IBK65584 ILG65579:ILG65584 IVC65579:IVC65584 JEY65579:JEY65584 JOU65579:JOU65584 JYQ65579:JYQ65584 KIM65579:KIM65584 KSI65579:KSI65584 LCE65579:LCE65584 LMA65579:LMA65584 LVW65579:LVW65584 MFS65579:MFS65584 MPO65579:MPO65584 MZK65579:MZK65584 NJG65579:NJG65584 NTC65579:NTC65584 OCY65579:OCY65584 OMU65579:OMU65584 OWQ65579:OWQ65584 PGM65579:PGM65584 PQI65579:PQI65584 QAE65579:QAE65584 QKA65579:QKA65584 QTW65579:QTW65584 RDS65579:RDS65584 RNO65579:RNO65584 RXK65579:RXK65584 SHG65579:SHG65584 SRC65579:SRC65584 TAY65579:TAY65584 TKU65579:TKU65584 TUQ65579:TUQ65584 UEM65579:UEM65584 UOI65579:UOI65584 UYE65579:UYE65584 VIA65579:VIA65584 VRW65579:VRW65584 WBS65579:WBS65584 WLO65579:WLO65584 WVK65579:WVK65584 C131115:C131120 IY131115:IY131120 SU131115:SU131120 ACQ131115:ACQ131120 AMM131115:AMM131120 AWI131115:AWI131120 BGE131115:BGE131120 BQA131115:BQA131120 BZW131115:BZW131120 CJS131115:CJS131120 CTO131115:CTO131120 DDK131115:DDK131120 DNG131115:DNG131120 DXC131115:DXC131120 EGY131115:EGY131120 EQU131115:EQU131120 FAQ131115:FAQ131120 FKM131115:FKM131120 FUI131115:FUI131120 GEE131115:GEE131120 GOA131115:GOA131120 GXW131115:GXW131120 HHS131115:HHS131120 HRO131115:HRO131120 IBK131115:IBK131120 ILG131115:ILG131120 IVC131115:IVC131120 JEY131115:JEY131120 JOU131115:JOU131120 JYQ131115:JYQ131120 KIM131115:KIM131120 KSI131115:KSI131120 LCE131115:LCE131120 LMA131115:LMA131120 LVW131115:LVW131120 MFS131115:MFS131120 MPO131115:MPO131120 MZK131115:MZK131120 NJG131115:NJG131120 NTC131115:NTC131120 OCY131115:OCY131120 OMU131115:OMU131120 OWQ131115:OWQ131120 PGM131115:PGM131120 PQI131115:PQI131120 QAE131115:QAE131120 QKA131115:QKA131120 QTW131115:QTW131120 RDS131115:RDS131120 RNO131115:RNO131120 RXK131115:RXK131120 SHG131115:SHG131120 SRC131115:SRC131120 TAY131115:TAY131120 TKU131115:TKU131120 TUQ131115:TUQ131120 UEM131115:UEM131120 UOI131115:UOI131120 UYE131115:UYE131120 VIA131115:VIA131120 VRW131115:VRW131120 WBS131115:WBS131120 WLO131115:WLO131120 WVK131115:WVK131120 C196651:C196656 IY196651:IY196656 SU196651:SU196656 ACQ196651:ACQ196656 AMM196651:AMM196656 AWI196651:AWI196656 BGE196651:BGE196656 BQA196651:BQA196656 BZW196651:BZW196656 CJS196651:CJS196656 CTO196651:CTO196656 DDK196651:DDK196656 DNG196651:DNG196656 DXC196651:DXC196656 EGY196651:EGY196656 EQU196651:EQU196656 FAQ196651:FAQ196656 FKM196651:FKM196656 FUI196651:FUI196656 GEE196651:GEE196656 GOA196651:GOA196656 GXW196651:GXW196656 HHS196651:HHS196656 HRO196651:HRO196656 IBK196651:IBK196656 ILG196651:ILG196656 IVC196651:IVC196656 JEY196651:JEY196656 JOU196651:JOU196656 JYQ196651:JYQ196656 KIM196651:KIM196656 KSI196651:KSI196656 LCE196651:LCE196656 LMA196651:LMA196656 LVW196651:LVW196656 MFS196651:MFS196656 MPO196651:MPO196656 MZK196651:MZK196656 NJG196651:NJG196656 NTC196651:NTC196656 OCY196651:OCY196656 OMU196651:OMU196656 OWQ196651:OWQ196656 PGM196651:PGM196656 PQI196651:PQI196656 QAE196651:QAE196656 QKA196651:QKA196656 QTW196651:QTW196656 RDS196651:RDS196656 RNO196651:RNO196656 RXK196651:RXK196656 SHG196651:SHG196656 SRC196651:SRC196656 TAY196651:TAY196656 TKU196651:TKU196656 TUQ196651:TUQ196656 UEM196651:UEM196656 UOI196651:UOI196656 UYE196651:UYE196656 VIA196651:VIA196656 VRW196651:VRW196656 WBS196651:WBS196656 WLO196651:WLO196656 WVK196651:WVK196656 C262187:C262192 IY262187:IY262192 SU262187:SU262192 ACQ262187:ACQ262192 AMM262187:AMM262192 AWI262187:AWI262192 BGE262187:BGE262192 BQA262187:BQA262192 BZW262187:BZW262192 CJS262187:CJS262192 CTO262187:CTO262192 DDK262187:DDK262192 DNG262187:DNG262192 DXC262187:DXC262192 EGY262187:EGY262192 EQU262187:EQU262192 FAQ262187:FAQ262192 FKM262187:FKM262192 FUI262187:FUI262192 GEE262187:GEE262192 GOA262187:GOA262192 GXW262187:GXW262192 HHS262187:HHS262192 HRO262187:HRO262192 IBK262187:IBK262192 ILG262187:ILG262192 IVC262187:IVC262192 JEY262187:JEY262192 JOU262187:JOU262192 JYQ262187:JYQ262192 KIM262187:KIM262192 KSI262187:KSI262192 LCE262187:LCE262192 LMA262187:LMA262192 LVW262187:LVW262192 MFS262187:MFS262192 MPO262187:MPO262192 MZK262187:MZK262192 NJG262187:NJG262192 NTC262187:NTC262192 OCY262187:OCY262192 OMU262187:OMU262192 OWQ262187:OWQ262192 PGM262187:PGM262192 PQI262187:PQI262192 QAE262187:QAE262192 QKA262187:QKA262192 QTW262187:QTW262192 RDS262187:RDS262192 RNO262187:RNO262192 RXK262187:RXK262192 SHG262187:SHG262192 SRC262187:SRC262192 TAY262187:TAY262192 TKU262187:TKU262192 TUQ262187:TUQ262192 UEM262187:UEM262192 UOI262187:UOI262192 UYE262187:UYE262192 VIA262187:VIA262192 VRW262187:VRW262192 WBS262187:WBS262192 WLO262187:WLO262192 WVK262187:WVK262192 C327723:C327728 IY327723:IY327728 SU327723:SU327728 ACQ327723:ACQ327728 AMM327723:AMM327728 AWI327723:AWI327728 BGE327723:BGE327728 BQA327723:BQA327728 BZW327723:BZW327728 CJS327723:CJS327728 CTO327723:CTO327728 DDK327723:DDK327728 DNG327723:DNG327728 DXC327723:DXC327728 EGY327723:EGY327728 EQU327723:EQU327728 FAQ327723:FAQ327728 FKM327723:FKM327728 FUI327723:FUI327728 GEE327723:GEE327728 GOA327723:GOA327728 GXW327723:GXW327728 HHS327723:HHS327728 HRO327723:HRO327728 IBK327723:IBK327728 ILG327723:ILG327728 IVC327723:IVC327728 JEY327723:JEY327728 JOU327723:JOU327728 JYQ327723:JYQ327728 KIM327723:KIM327728 KSI327723:KSI327728 LCE327723:LCE327728 LMA327723:LMA327728 LVW327723:LVW327728 MFS327723:MFS327728 MPO327723:MPO327728 MZK327723:MZK327728 NJG327723:NJG327728 NTC327723:NTC327728 OCY327723:OCY327728 OMU327723:OMU327728 OWQ327723:OWQ327728 PGM327723:PGM327728 PQI327723:PQI327728 QAE327723:QAE327728 QKA327723:QKA327728 QTW327723:QTW327728 RDS327723:RDS327728 RNO327723:RNO327728 RXK327723:RXK327728 SHG327723:SHG327728 SRC327723:SRC327728 TAY327723:TAY327728 TKU327723:TKU327728 TUQ327723:TUQ327728 UEM327723:UEM327728 UOI327723:UOI327728 UYE327723:UYE327728 VIA327723:VIA327728 VRW327723:VRW327728 WBS327723:WBS327728 WLO327723:WLO327728 WVK327723:WVK327728 C393259:C393264 IY393259:IY393264 SU393259:SU393264 ACQ393259:ACQ393264 AMM393259:AMM393264 AWI393259:AWI393264 BGE393259:BGE393264 BQA393259:BQA393264 BZW393259:BZW393264 CJS393259:CJS393264 CTO393259:CTO393264 DDK393259:DDK393264 DNG393259:DNG393264 DXC393259:DXC393264 EGY393259:EGY393264 EQU393259:EQU393264 FAQ393259:FAQ393264 FKM393259:FKM393264 FUI393259:FUI393264 GEE393259:GEE393264 GOA393259:GOA393264 GXW393259:GXW393264 HHS393259:HHS393264 HRO393259:HRO393264 IBK393259:IBK393264 ILG393259:ILG393264 IVC393259:IVC393264 JEY393259:JEY393264 JOU393259:JOU393264 JYQ393259:JYQ393264 KIM393259:KIM393264 KSI393259:KSI393264 LCE393259:LCE393264 LMA393259:LMA393264 LVW393259:LVW393264 MFS393259:MFS393264 MPO393259:MPO393264 MZK393259:MZK393264 NJG393259:NJG393264 NTC393259:NTC393264 OCY393259:OCY393264 OMU393259:OMU393264 OWQ393259:OWQ393264 PGM393259:PGM393264 PQI393259:PQI393264 QAE393259:QAE393264 QKA393259:QKA393264 QTW393259:QTW393264 RDS393259:RDS393264 RNO393259:RNO393264 RXK393259:RXK393264 SHG393259:SHG393264 SRC393259:SRC393264 TAY393259:TAY393264 TKU393259:TKU393264 TUQ393259:TUQ393264 UEM393259:UEM393264 UOI393259:UOI393264 UYE393259:UYE393264 VIA393259:VIA393264 VRW393259:VRW393264 WBS393259:WBS393264 WLO393259:WLO393264 WVK393259:WVK393264 C458795:C458800 IY458795:IY458800 SU458795:SU458800 ACQ458795:ACQ458800 AMM458795:AMM458800 AWI458795:AWI458800 BGE458795:BGE458800 BQA458795:BQA458800 BZW458795:BZW458800 CJS458795:CJS458800 CTO458795:CTO458800 DDK458795:DDK458800 DNG458795:DNG458800 DXC458795:DXC458800 EGY458795:EGY458800 EQU458795:EQU458800 FAQ458795:FAQ458800 FKM458795:FKM458800 FUI458795:FUI458800 GEE458795:GEE458800 GOA458795:GOA458800 GXW458795:GXW458800 HHS458795:HHS458800 HRO458795:HRO458800 IBK458795:IBK458800 ILG458795:ILG458800 IVC458795:IVC458800 JEY458795:JEY458800 JOU458795:JOU458800 JYQ458795:JYQ458800 KIM458795:KIM458800 KSI458795:KSI458800 LCE458795:LCE458800 LMA458795:LMA458800 LVW458795:LVW458800 MFS458795:MFS458800 MPO458795:MPO458800 MZK458795:MZK458800 NJG458795:NJG458800 NTC458795:NTC458800 OCY458795:OCY458800 OMU458795:OMU458800 OWQ458795:OWQ458800 PGM458795:PGM458800 PQI458795:PQI458800 QAE458795:QAE458800 QKA458795:QKA458800 QTW458795:QTW458800 RDS458795:RDS458800 RNO458795:RNO458800 RXK458795:RXK458800 SHG458795:SHG458800 SRC458795:SRC458800 TAY458795:TAY458800 TKU458795:TKU458800 TUQ458795:TUQ458800 UEM458795:UEM458800 UOI458795:UOI458800 UYE458795:UYE458800 VIA458795:VIA458800 VRW458795:VRW458800 WBS458795:WBS458800 WLO458795:WLO458800 WVK458795:WVK458800 C524331:C524336 IY524331:IY524336 SU524331:SU524336 ACQ524331:ACQ524336 AMM524331:AMM524336 AWI524331:AWI524336 BGE524331:BGE524336 BQA524331:BQA524336 BZW524331:BZW524336 CJS524331:CJS524336 CTO524331:CTO524336 DDK524331:DDK524336 DNG524331:DNG524336 DXC524331:DXC524336 EGY524331:EGY524336 EQU524331:EQU524336 FAQ524331:FAQ524336 FKM524331:FKM524336 FUI524331:FUI524336 GEE524331:GEE524336 GOA524331:GOA524336 GXW524331:GXW524336 HHS524331:HHS524336 HRO524331:HRO524336 IBK524331:IBK524336 ILG524331:ILG524336 IVC524331:IVC524336 JEY524331:JEY524336 JOU524331:JOU524336 JYQ524331:JYQ524336 KIM524331:KIM524336 KSI524331:KSI524336 LCE524331:LCE524336 LMA524331:LMA524336 LVW524331:LVW524336 MFS524331:MFS524336 MPO524331:MPO524336 MZK524331:MZK524336 NJG524331:NJG524336 NTC524331:NTC524336 OCY524331:OCY524336 OMU524331:OMU524336 OWQ524331:OWQ524336 PGM524331:PGM524336 PQI524331:PQI524336 QAE524331:QAE524336 QKA524331:QKA524336 QTW524331:QTW524336 RDS524331:RDS524336 RNO524331:RNO524336 RXK524331:RXK524336 SHG524331:SHG524336 SRC524331:SRC524336 TAY524331:TAY524336 TKU524331:TKU524336 TUQ524331:TUQ524336 UEM524331:UEM524336 UOI524331:UOI524336 UYE524331:UYE524336 VIA524331:VIA524336 VRW524331:VRW524336 WBS524331:WBS524336 WLO524331:WLO524336 WVK524331:WVK524336 C589867:C589872 IY589867:IY589872 SU589867:SU589872 ACQ589867:ACQ589872 AMM589867:AMM589872 AWI589867:AWI589872 BGE589867:BGE589872 BQA589867:BQA589872 BZW589867:BZW589872 CJS589867:CJS589872 CTO589867:CTO589872 DDK589867:DDK589872 DNG589867:DNG589872 DXC589867:DXC589872 EGY589867:EGY589872 EQU589867:EQU589872 FAQ589867:FAQ589872 FKM589867:FKM589872 FUI589867:FUI589872 GEE589867:GEE589872 GOA589867:GOA589872 GXW589867:GXW589872 HHS589867:HHS589872 HRO589867:HRO589872 IBK589867:IBK589872 ILG589867:ILG589872 IVC589867:IVC589872 JEY589867:JEY589872 JOU589867:JOU589872 JYQ589867:JYQ589872 KIM589867:KIM589872 KSI589867:KSI589872 LCE589867:LCE589872 LMA589867:LMA589872 LVW589867:LVW589872 MFS589867:MFS589872 MPO589867:MPO589872 MZK589867:MZK589872 NJG589867:NJG589872 NTC589867:NTC589872 OCY589867:OCY589872 OMU589867:OMU589872 OWQ589867:OWQ589872 PGM589867:PGM589872 PQI589867:PQI589872 QAE589867:QAE589872 QKA589867:QKA589872 QTW589867:QTW589872 RDS589867:RDS589872 RNO589867:RNO589872 RXK589867:RXK589872 SHG589867:SHG589872 SRC589867:SRC589872 TAY589867:TAY589872 TKU589867:TKU589872 TUQ589867:TUQ589872 UEM589867:UEM589872 UOI589867:UOI589872 UYE589867:UYE589872 VIA589867:VIA589872 VRW589867:VRW589872 WBS589867:WBS589872 WLO589867:WLO589872 WVK589867:WVK589872 C655403:C655408 IY655403:IY655408 SU655403:SU655408 ACQ655403:ACQ655408 AMM655403:AMM655408 AWI655403:AWI655408 BGE655403:BGE655408 BQA655403:BQA655408 BZW655403:BZW655408 CJS655403:CJS655408 CTO655403:CTO655408 DDK655403:DDK655408 DNG655403:DNG655408 DXC655403:DXC655408 EGY655403:EGY655408 EQU655403:EQU655408 FAQ655403:FAQ655408 FKM655403:FKM655408 FUI655403:FUI655408 GEE655403:GEE655408 GOA655403:GOA655408 GXW655403:GXW655408 HHS655403:HHS655408 HRO655403:HRO655408 IBK655403:IBK655408 ILG655403:ILG655408 IVC655403:IVC655408 JEY655403:JEY655408 JOU655403:JOU655408 JYQ655403:JYQ655408 KIM655403:KIM655408 KSI655403:KSI655408 LCE655403:LCE655408 LMA655403:LMA655408 LVW655403:LVW655408 MFS655403:MFS655408 MPO655403:MPO655408 MZK655403:MZK655408 NJG655403:NJG655408 NTC655403:NTC655408 OCY655403:OCY655408 OMU655403:OMU655408 OWQ655403:OWQ655408 PGM655403:PGM655408 PQI655403:PQI655408 QAE655403:QAE655408 QKA655403:QKA655408 QTW655403:QTW655408 RDS655403:RDS655408 RNO655403:RNO655408 RXK655403:RXK655408 SHG655403:SHG655408 SRC655403:SRC655408 TAY655403:TAY655408 TKU655403:TKU655408 TUQ655403:TUQ655408 UEM655403:UEM655408 UOI655403:UOI655408 UYE655403:UYE655408 VIA655403:VIA655408 VRW655403:VRW655408 WBS655403:WBS655408 WLO655403:WLO655408 WVK655403:WVK655408 C720939:C720944 IY720939:IY720944 SU720939:SU720944 ACQ720939:ACQ720944 AMM720939:AMM720944 AWI720939:AWI720944 BGE720939:BGE720944 BQA720939:BQA720944 BZW720939:BZW720944 CJS720939:CJS720944 CTO720939:CTO720944 DDK720939:DDK720944 DNG720939:DNG720944 DXC720939:DXC720944 EGY720939:EGY720944 EQU720939:EQU720944 FAQ720939:FAQ720944 FKM720939:FKM720944 FUI720939:FUI720944 GEE720939:GEE720944 GOA720939:GOA720944 GXW720939:GXW720944 HHS720939:HHS720944 HRO720939:HRO720944 IBK720939:IBK720944 ILG720939:ILG720944 IVC720939:IVC720944 JEY720939:JEY720944 JOU720939:JOU720944 JYQ720939:JYQ720944 KIM720939:KIM720944 KSI720939:KSI720944 LCE720939:LCE720944 LMA720939:LMA720944 LVW720939:LVW720944 MFS720939:MFS720944 MPO720939:MPO720944 MZK720939:MZK720944 NJG720939:NJG720944 NTC720939:NTC720944 OCY720939:OCY720944 OMU720939:OMU720944 OWQ720939:OWQ720944 PGM720939:PGM720944 PQI720939:PQI720944 QAE720939:QAE720944 QKA720939:QKA720944 QTW720939:QTW720944 RDS720939:RDS720944 RNO720939:RNO720944 RXK720939:RXK720944 SHG720939:SHG720944 SRC720939:SRC720944 TAY720939:TAY720944 TKU720939:TKU720944 TUQ720939:TUQ720944 UEM720939:UEM720944 UOI720939:UOI720944 UYE720939:UYE720944 VIA720939:VIA720944 VRW720939:VRW720944 WBS720939:WBS720944 WLO720939:WLO720944 WVK720939:WVK720944 C786475:C786480 IY786475:IY786480 SU786475:SU786480 ACQ786475:ACQ786480 AMM786475:AMM786480 AWI786475:AWI786480 BGE786475:BGE786480 BQA786475:BQA786480 BZW786475:BZW786480 CJS786475:CJS786480 CTO786475:CTO786480 DDK786475:DDK786480 DNG786475:DNG786480 DXC786475:DXC786480 EGY786475:EGY786480 EQU786475:EQU786480 FAQ786475:FAQ786480 FKM786475:FKM786480 FUI786475:FUI786480 GEE786475:GEE786480 GOA786475:GOA786480 GXW786475:GXW786480 HHS786475:HHS786480 HRO786475:HRO786480 IBK786475:IBK786480 ILG786475:ILG786480 IVC786475:IVC786480 JEY786475:JEY786480 JOU786475:JOU786480 JYQ786475:JYQ786480 KIM786475:KIM786480 KSI786475:KSI786480 LCE786475:LCE786480 LMA786475:LMA786480 LVW786475:LVW786480 MFS786475:MFS786480 MPO786475:MPO786480 MZK786475:MZK786480 NJG786475:NJG786480 NTC786475:NTC786480 OCY786475:OCY786480 OMU786475:OMU786480 OWQ786475:OWQ786480 PGM786475:PGM786480 PQI786475:PQI786480 QAE786475:QAE786480 QKA786475:QKA786480 QTW786475:QTW786480 RDS786475:RDS786480 RNO786475:RNO786480 RXK786475:RXK786480 SHG786475:SHG786480 SRC786475:SRC786480 TAY786475:TAY786480 TKU786475:TKU786480 TUQ786475:TUQ786480 UEM786475:UEM786480 UOI786475:UOI786480 UYE786475:UYE786480 VIA786475:VIA786480 VRW786475:VRW786480 WBS786475:WBS786480 WLO786475:WLO786480 WVK786475:WVK786480 C852011:C852016 IY852011:IY852016 SU852011:SU852016 ACQ852011:ACQ852016 AMM852011:AMM852016 AWI852011:AWI852016 BGE852011:BGE852016 BQA852011:BQA852016 BZW852011:BZW852016 CJS852011:CJS852016 CTO852011:CTO852016 DDK852011:DDK852016 DNG852011:DNG852016 DXC852011:DXC852016 EGY852011:EGY852016 EQU852011:EQU852016 FAQ852011:FAQ852016 FKM852011:FKM852016 FUI852011:FUI852016 GEE852011:GEE852016 GOA852011:GOA852016 GXW852011:GXW852016 HHS852011:HHS852016 HRO852011:HRO852016 IBK852011:IBK852016 ILG852011:ILG852016 IVC852011:IVC852016 JEY852011:JEY852016 JOU852011:JOU852016 JYQ852011:JYQ852016 KIM852011:KIM852016 KSI852011:KSI852016 LCE852011:LCE852016 LMA852011:LMA852016 LVW852011:LVW852016 MFS852011:MFS852016 MPO852011:MPO852016 MZK852011:MZK852016 NJG852011:NJG852016 NTC852011:NTC852016 OCY852011:OCY852016 OMU852011:OMU852016 OWQ852011:OWQ852016 PGM852011:PGM852016 PQI852011:PQI852016 QAE852011:QAE852016 QKA852011:QKA852016 QTW852011:QTW852016 RDS852011:RDS852016 RNO852011:RNO852016 RXK852011:RXK852016 SHG852011:SHG852016 SRC852011:SRC852016 TAY852011:TAY852016 TKU852011:TKU852016 TUQ852011:TUQ852016 UEM852011:UEM852016 UOI852011:UOI852016 UYE852011:UYE852016 VIA852011:VIA852016 VRW852011:VRW852016 WBS852011:WBS852016 WLO852011:WLO852016 WVK852011:WVK852016 C917547:C917552 IY917547:IY917552 SU917547:SU917552 ACQ917547:ACQ917552 AMM917547:AMM917552 AWI917547:AWI917552 BGE917547:BGE917552 BQA917547:BQA917552 BZW917547:BZW917552 CJS917547:CJS917552 CTO917547:CTO917552 DDK917547:DDK917552 DNG917547:DNG917552 DXC917547:DXC917552 EGY917547:EGY917552 EQU917547:EQU917552 FAQ917547:FAQ917552 FKM917547:FKM917552 FUI917547:FUI917552 GEE917547:GEE917552 GOA917547:GOA917552 GXW917547:GXW917552 HHS917547:HHS917552 HRO917547:HRO917552 IBK917547:IBK917552 ILG917547:ILG917552 IVC917547:IVC917552 JEY917547:JEY917552 JOU917547:JOU917552 JYQ917547:JYQ917552 KIM917547:KIM917552 KSI917547:KSI917552 LCE917547:LCE917552 LMA917547:LMA917552 LVW917547:LVW917552 MFS917547:MFS917552 MPO917547:MPO917552 MZK917547:MZK917552 NJG917547:NJG917552 NTC917547:NTC917552 OCY917547:OCY917552 OMU917547:OMU917552 OWQ917547:OWQ917552 PGM917547:PGM917552 PQI917547:PQI917552 QAE917547:QAE917552 QKA917547:QKA917552 QTW917547:QTW917552 RDS917547:RDS917552 RNO917547:RNO917552 RXK917547:RXK917552 SHG917547:SHG917552 SRC917547:SRC917552 TAY917547:TAY917552 TKU917547:TKU917552 TUQ917547:TUQ917552 UEM917547:UEM917552 UOI917547:UOI917552 UYE917547:UYE917552 VIA917547:VIA917552 VRW917547:VRW917552 WBS917547:WBS917552 WLO917547:WLO917552 WVK917547:WVK917552 C983083:C983088 IY983083:IY983088 SU983083:SU983088 ACQ983083:ACQ983088 AMM983083:AMM983088 AWI983083:AWI983088 BGE983083:BGE983088 BQA983083:BQA983088 BZW983083:BZW983088 CJS983083:CJS983088 CTO983083:CTO983088 DDK983083:DDK983088 DNG983083:DNG983088 DXC983083:DXC983088 EGY983083:EGY983088 EQU983083:EQU983088 FAQ983083:FAQ983088 FKM983083:FKM983088 FUI983083:FUI983088 GEE983083:GEE983088 GOA983083:GOA983088 GXW983083:GXW983088 HHS983083:HHS983088 HRO983083:HRO983088 IBK983083:IBK983088 ILG983083:ILG983088 IVC983083:IVC983088 JEY983083:JEY983088 JOU983083:JOU983088 JYQ983083:JYQ983088 KIM983083:KIM983088 KSI983083:KSI983088 LCE983083:LCE983088 LMA983083:LMA983088 LVW983083:LVW983088 MFS983083:MFS983088 MPO983083:MPO983088 MZK983083:MZK983088 NJG983083:NJG983088 NTC983083:NTC983088 OCY983083:OCY983088 OMU983083:OMU983088 OWQ983083:OWQ983088 PGM983083:PGM983088 PQI983083:PQI983088 QAE983083:QAE983088 QKA983083:QKA983088 QTW983083:QTW983088 RDS983083:RDS983088 RNO983083:RNO983088 RXK983083:RXK983088 SHG983083:SHG983088 SRC983083:SRC983088 TAY983083:TAY983088 TKU983083:TKU983088 TUQ983083:TUQ983088 UEM983083:UEM983088 UOI983083:UOI983088 UYE983083:UYE983088 VIA983083:VIA983088 VRW983083:VRW983088 WBS983083:WBS983088 WLO983083:WLO983088 WVK983083:WVK983088" xr:uid="{513A2519-ED66-4BC4-853C-CDF9D5CB7EEF}">
      <formula1>CoarseFragments</formula1>
    </dataValidation>
    <dataValidation type="list" allowBlank="1" showInputMessage="1" showErrorMessage="1" sqref="G43:G48 JC43:JC48 SY43:SY48 ACU43:ACU48 AMQ43:AMQ48 AWM43:AWM48 BGI43:BGI48 BQE43:BQE48 CAA43:CAA48 CJW43:CJW48 CTS43:CTS48 DDO43:DDO48 DNK43:DNK48 DXG43:DXG48 EHC43:EHC48 EQY43:EQY48 FAU43:FAU48 FKQ43:FKQ48 FUM43:FUM48 GEI43:GEI48 GOE43:GOE48 GYA43:GYA48 HHW43:HHW48 HRS43:HRS48 IBO43:IBO48 ILK43:ILK48 IVG43:IVG48 JFC43:JFC48 JOY43:JOY48 JYU43:JYU48 KIQ43:KIQ48 KSM43:KSM48 LCI43:LCI48 LME43:LME48 LWA43:LWA48 MFW43:MFW48 MPS43:MPS48 MZO43:MZO48 NJK43:NJK48 NTG43:NTG48 ODC43:ODC48 OMY43:OMY48 OWU43:OWU48 PGQ43:PGQ48 PQM43:PQM48 QAI43:QAI48 QKE43:QKE48 QUA43:QUA48 RDW43:RDW48 RNS43:RNS48 RXO43:RXO48 SHK43:SHK48 SRG43:SRG48 TBC43:TBC48 TKY43:TKY48 TUU43:TUU48 UEQ43:UEQ48 UOM43:UOM48 UYI43:UYI48 VIE43:VIE48 VSA43:VSA48 WBW43:WBW48 WLS43:WLS48 WVO43:WVO48 G65579:G65584 JC65579:JC65584 SY65579:SY65584 ACU65579:ACU65584 AMQ65579:AMQ65584 AWM65579:AWM65584 BGI65579:BGI65584 BQE65579:BQE65584 CAA65579:CAA65584 CJW65579:CJW65584 CTS65579:CTS65584 DDO65579:DDO65584 DNK65579:DNK65584 DXG65579:DXG65584 EHC65579:EHC65584 EQY65579:EQY65584 FAU65579:FAU65584 FKQ65579:FKQ65584 FUM65579:FUM65584 GEI65579:GEI65584 GOE65579:GOE65584 GYA65579:GYA65584 HHW65579:HHW65584 HRS65579:HRS65584 IBO65579:IBO65584 ILK65579:ILK65584 IVG65579:IVG65584 JFC65579:JFC65584 JOY65579:JOY65584 JYU65579:JYU65584 KIQ65579:KIQ65584 KSM65579:KSM65584 LCI65579:LCI65584 LME65579:LME65584 LWA65579:LWA65584 MFW65579:MFW65584 MPS65579:MPS65584 MZO65579:MZO65584 NJK65579:NJK65584 NTG65579:NTG65584 ODC65579:ODC65584 OMY65579:OMY65584 OWU65579:OWU65584 PGQ65579:PGQ65584 PQM65579:PQM65584 QAI65579:QAI65584 QKE65579:QKE65584 QUA65579:QUA65584 RDW65579:RDW65584 RNS65579:RNS65584 RXO65579:RXO65584 SHK65579:SHK65584 SRG65579:SRG65584 TBC65579:TBC65584 TKY65579:TKY65584 TUU65579:TUU65584 UEQ65579:UEQ65584 UOM65579:UOM65584 UYI65579:UYI65584 VIE65579:VIE65584 VSA65579:VSA65584 WBW65579:WBW65584 WLS65579:WLS65584 WVO65579:WVO65584 G131115:G131120 JC131115:JC131120 SY131115:SY131120 ACU131115:ACU131120 AMQ131115:AMQ131120 AWM131115:AWM131120 BGI131115:BGI131120 BQE131115:BQE131120 CAA131115:CAA131120 CJW131115:CJW131120 CTS131115:CTS131120 DDO131115:DDO131120 DNK131115:DNK131120 DXG131115:DXG131120 EHC131115:EHC131120 EQY131115:EQY131120 FAU131115:FAU131120 FKQ131115:FKQ131120 FUM131115:FUM131120 GEI131115:GEI131120 GOE131115:GOE131120 GYA131115:GYA131120 HHW131115:HHW131120 HRS131115:HRS131120 IBO131115:IBO131120 ILK131115:ILK131120 IVG131115:IVG131120 JFC131115:JFC131120 JOY131115:JOY131120 JYU131115:JYU131120 KIQ131115:KIQ131120 KSM131115:KSM131120 LCI131115:LCI131120 LME131115:LME131120 LWA131115:LWA131120 MFW131115:MFW131120 MPS131115:MPS131120 MZO131115:MZO131120 NJK131115:NJK131120 NTG131115:NTG131120 ODC131115:ODC131120 OMY131115:OMY131120 OWU131115:OWU131120 PGQ131115:PGQ131120 PQM131115:PQM131120 QAI131115:QAI131120 QKE131115:QKE131120 QUA131115:QUA131120 RDW131115:RDW131120 RNS131115:RNS131120 RXO131115:RXO131120 SHK131115:SHK131120 SRG131115:SRG131120 TBC131115:TBC131120 TKY131115:TKY131120 TUU131115:TUU131120 UEQ131115:UEQ131120 UOM131115:UOM131120 UYI131115:UYI131120 VIE131115:VIE131120 VSA131115:VSA131120 WBW131115:WBW131120 WLS131115:WLS131120 WVO131115:WVO131120 G196651:G196656 JC196651:JC196656 SY196651:SY196656 ACU196651:ACU196656 AMQ196651:AMQ196656 AWM196651:AWM196656 BGI196651:BGI196656 BQE196651:BQE196656 CAA196651:CAA196656 CJW196651:CJW196656 CTS196651:CTS196656 DDO196651:DDO196656 DNK196651:DNK196656 DXG196651:DXG196656 EHC196651:EHC196656 EQY196651:EQY196656 FAU196651:FAU196656 FKQ196651:FKQ196656 FUM196651:FUM196656 GEI196651:GEI196656 GOE196651:GOE196656 GYA196651:GYA196656 HHW196651:HHW196656 HRS196651:HRS196656 IBO196651:IBO196656 ILK196651:ILK196656 IVG196651:IVG196656 JFC196651:JFC196656 JOY196651:JOY196656 JYU196651:JYU196656 KIQ196651:KIQ196656 KSM196651:KSM196656 LCI196651:LCI196656 LME196651:LME196656 LWA196651:LWA196656 MFW196651:MFW196656 MPS196651:MPS196656 MZO196651:MZO196656 NJK196651:NJK196656 NTG196651:NTG196656 ODC196651:ODC196656 OMY196651:OMY196656 OWU196651:OWU196656 PGQ196651:PGQ196656 PQM196651:PQM196656 QAI196651:QAI196656 QKE196651:QKE196656 QUA196651:QUA196656 RDW196651:RDW196656 RNS196651:RNS196656 RXO196651:RXO196656 SHK196651:SHK196656 SRG196651:SRG196656 TBC196651:TBC196656 TKY196651:TKY196656 TUU196651:TUU196656 UEQ196651:UEQ196656 UOM196651:UOM196656 UYI196651:UYI196656 VIE196651:VIE196656 VSA196651:VSA196656 WBW196651:WBW196656 WLS196651:WLS196656 WVO196651:WVO196656 G262187:G262192 JC262187:JC262192 SY262187:SY262192 ACU262187:ACU262192 AMQ262187:AMQ262192 AWM262187:AWM262192 BGI262187:BGI262192 BQE262187:BQE262192 CAA262187:CAA262192 CJW262187:CJW262192 CTS262187:CTS262192 DDO262187:DDO262192 DNK262187:DNK262192 DXG262187:DXG262192 EHC262187:EHC262192 EQY262187:EQY262192 FAU262187:FAU262192 FKQ262187:FKQ262192 FUM262187:FUM262192 GEI262187:GEI262192 GOE262187:GOE262192 GYA262187:GYA262192 HHW262187:HHW262192 HRS262187:HRS262192 IBO262187:IBO262192 ILK262187:ILK262192 IVG262187:IVG262192 JFC262187:JFC262192 JOY262187:JOY262192 JYU262187:JYU262192 KIQ262187:KIQ262192 KSM262187:KSM262192 LCI262187:LCI262192 LME262187:LME262192 LWA262187:LWA262192 MFW262187:MFW262192 MPS262187:MPS262192 MZO262187:MZO262192 NJK262187:NJK262192 NTG262187:NTG262192 ODC262187:ODC262192 OMY262187:OMY262192 OWU262187:OWU262192 PGQ262187:PGQ262192 PQM262187:PQM262192 QAI262187:QAI262192 QKE262187:QKE262192 QUA262187:QUA262192 RDW262187:RDW262192 RNS262187:RNS262192 RXO262187:RXO262192 SHK262187:SHK262192 SRG262187:SRG262192 TBC262187:TBC262192 TKY262187:TKY262192 TUU262187:TUU262192 UEQ262187:UEQ262192 UOM262187:UOM262192 UYI262187:UYI262192 VIE262187:VIE262192 VSA262187:VSA262192 WBW262187:WBW262192 WLS262187:WLS262192 WVO262187:WVO262192 G327723:G327728 JC327723:JC327728 SY327723:SY327728 ACU327723:ACU327728 AMQ327723:AMQ327728 AWM327723:AWM327728 BGI327723:BGI327728 BQE327723:BQE327728 CAA327723:CAA327728 CJW327723:CJW327728 CTS327723:CTS327728 DDO327723:DDO327728 DNK327723:DNK327728 DXG327723:DXG327728 EHC327723:EHC327728 EQY327723:EQY327728 FAU327723:FAU327728 FKQ327723:FKQ327728 FUM327723:FUM327728 GEI327723:GEI327728 GOE327723:GOE327728 GYA327723:GYA327728 HHW327723:HHW327728 HRS327723:HRS327728 IBO327723:IBO327728 ILK327723:ILK327728 IVG327723:IVG327728 JFC327723:JFC327728 JOY327723:JOY327728 JYU327723:JYU327728 KIQ327723:KIQ327728 KSM327723:KSM327728 LCI327723:LCI327728 LME327723:LME327728 LWA327723:LWA327728 MFW327723:MFW327728 MPS327723:MPS327728 MZO327723:MZO327728 NJK327723:NJK327728 NTG327723:NTG327728 ODC327723:ODC327728 OMY327723:OMY327728 OWU327723:OWU327728 PGQ327723:PGQ327728 PQM327723:PQM327728 QAI327723:QAI327728 QKE327723:QKE327728 QUA327723:QUA327728 RDW327723:RDW327728 RNS327723:RNS327728 RXO327723:RXO327728 SHK327723:SHK327728 SRG327723:SRG327728 TBC327723:TBC327728 TKY327723:TKY327728 TUU327723:TUU327728 UEQ327723:UEQ327728 UOM327723:UOM327728 UYI327723:UYI327728 VIE327723:VIE327728 VSA327723:VSA327728 WBW327723:WBW327728 WLS327723:WLS327728 WVO327723:WVO327728 G393259:G393264 JC393259:JC393264 SY393259:SY393264 ACU393259:ACU393264 AMQ393259:AMQ393264 AWM393259:AWM393264 BGI393259:BGI393264 BQE393259:BQE393264 CAA393259:CAA393264 CJW393259:CJW393264 CTS393259:CTS393264 DDO393259:DDO393264 DNK393259:DNK393264 DXG393259:DXG393264 EHC393259:EHC393264 EQY393259:EQY393264 FAU393259:FAU393264 FKQ393259:FKQ393264 FUM393259:FUM393264 GEI393259:GEI393264 GOE393259:GOE393264 GYA393259:GYA393264 HHW393259:HHW393264 HRS393259:HRS393264 IBO393259:IBO393264 ILK393259:ILK393264 IVG393259:IVG393264 JFC393259:JFC393264 JOY393259:JOY393264 JYU393259:JYU393264 KIQ393259:KIQ393264 KSM393259:KSM393264 LCI393259:LCI393264 LME393259:LME393264 LWA393259:LWA393264 MFW393259:MFW393264 MPS393259:MPS393264 MZO393259:MZO393264 NJK393259:NJK393264 NTG393259:NTG393264 ODC393259:ODC393264 OMY393259:OMY393264 OWU393259:OWU393264 PGQ393259:PGQ393264 PQM393259:PQM393264 QAI393259:QAI393264 QKE393259:QKE393264 QUA393259:QUA393264 RDW393259:RDW393264 RNS393259:RNS393264 RXO393259:RXO393264 SHK393259:SHK393264 SRG393259:SRG393264 TBC393259:TBC393264 TKY393259:TKY393264 TUU393259:TUU393264 UEQ393259:UEQ393264 UOM393259:UOM393264 UYI393259:UYI393264 VIE393259:VIE393264 VSA393259:VSA393264 WBW393259:WBW393264 WLS393259:WLS393264 WVO393259:WVO393264 G458795:G458800 JC458795:JC458800 SY458795:SY458800 ACU458795:ACU458800 AMQ458795:AMQ458800 AWM458795:AWM458800 BGI458795:BGI458800 BQE458795:BQE458800 CAA458795:CAA458800 CJW458795:CJW458800 CTS458795:CTS458800 DDO458795:DDO458800 DNK458795:DNK458800 DXG458795:DXG458800 EHC458795:EHC458800 EQY458795:EQY458800 FAU458795:FAU458800 FKQ458795:FKQ458800 FUM458795:FUM458800 GEI458795:GEI458800 GOE458795:GOE458800 GYA458795:GYA458800 HHW458795:HHW458800 HRS458795:HRS458800 IBO458795:IBO458800 ILK458795:ILK458800 IVG458795:IVG458800 JFC458795:JFC458800 JOY458795:JOY458800 JYU458795:JYU458800 KIQ458795:KIQ458800 KSM458795:KSM458800 LCI458795:LCI458800 LME458795:LME458800 LWA458795:LWA458800 MFW458795:MFW458800 MPS458795:MPS458800 MZO458795:MZO458800 NJK458795:NJK458800 NTG458795:NTG458800 ODC458795:ODC458800 OMY458795:OMY458800 OWU458795:OWU458800 PGQ458795:PGQ458800 PQM458795:PQM458800 QAI458795:QAI458800 QKE458795:QKE458800 QUA458795:QUA458800 RDW458795:RDW458800 RNS458795:RNS458800 RXO458795:RXO458800 SHK458795:SHK458800 SRG458795:SRG458800 TBC458795:TBC458800 TKY458795:TKY458800 TUU458795:TUU458800 UEQ458795:UEQ458800 UOM458795:UOM458800 UYI458795:UYI458800 VIE458795:VIE458800 VSA458795:VSA458800 WBW458795:WBW458800 WLS458795:WLS458800 WVO458795:WVO458800 G524331:G524336 JC524331:JC524336 SY524331:SY524336 ACU524331:ACU524336 AMQ524331:AMQ524336 AWM524331:AWM524336 BGI524331:BGI524336 BQE524331:BQE524336 CAA524331:CAA524336 CJW524331:CJW524336 CTS524331:CTS524336 DDO524331:DDO524336 DNK524331:DNK524336 DXG524331:DXG524336 EHC524331:EHC524336 EQY524331:EQY524336 FAU524331:FAU524336 FKQ524331:FKQ524336 FUM524331:FUM524336 GEI524331:GEI524336 GOE524331:GOE524336 GYA524331:GYA524336 HHW524331:HHW524336 HRS524331:HRS524336 IBO524331:IBO524336 ILK524331:ILK524336 IVG524331:IVG524336 JFC524331:JFC524336 JOY524331:JOY524336 JYU524331:JYU524336 KIQ524331:KIQ524336 KSM524331:KSM524336 LCI524331:LCI524336 LME524331:LME524336 LWA524331:LWA524336 MFW524331:MFW524336 MPS524331:MPS524336 MZO524331:MZO524336 NJK524331:NJK524336 NTG524331:NTG524336 ODC524331:ODC524336 OMY524331:OMY524336 OWU524331:OWU524336 PGQ524331:PGQ524336 PQM524331:PQM524336 QAI524331:QAI524336 QKE524331:QKE524336 QUA524331:QUA524336 RDW524331:RDW524336 RNS524331:RNS524336 RXO524331:RXO524336 SHK524331:SHK524336 SRG524331:SRG524336 TBC524331:TBC524336 TKY524331:TKY524336 TUU524331:TUU524336 UEQ524331:UEQ524336 UOM524331:UOM524336 UYI524331:UYI524336 VIE524331:VIE524336 VSA524331:VSA524336 WBW524331:WBW524336 WLS524331:WLS524336 WVO524331:WVO524336 G589867:G589872 JC589867:JC589872 SY589867:SY589872 ACU589867:ACU589872 AMQ589867:AMQ589872 AWM589867:AWM589872 BGI589867:BGI589872 BQE589867:BQE589872 CAA589867:CAA589872 CJW589867:CJW589872 CTS589867:CTS589872 DDO589867:DDO589872 DNK589867:DNK589872 DXG589867:DXG589872 EHC589867:EHC589872 EQY589867:EQY589872 FAU589867:FAU589872 FKQ589867:FKQ589872 FUM589867:FUM589872 GEI589867:GEI589872 GOE589867:GOE589872 GYA589867:GYA589872 HHW589867:HHW589872 HRS589867:HRS589872 IBO589867:IBO589872 ILK589867:ILK589872 IVG589867:IVG589872 JFC589867:JFC589872 JOY589867:JOY589872 JYU589867:JYU589872 KIQ589867:KIQ589872 KSM589867:KSM589872 LCI589867:LCI589872 LME589867:LME589872 LWA589867:LWA589872 MFW589867:MFW589872 MPS589867:MPS589872 MZO589867:MZO589872 NJK589867:NJK589872 NTG589867:NTG589872 ODC589867:ODC589872 OMY589867:OMY589872 OWU589867:OWU589872 PGQ589867:PGQ589872 PQM589867:PQM589872 QAI589867:QAI589872 QKE589867:QKE589872 QUA589867:QUA589872 RDW589867:RDW589872 RNS589867:RNS589872 RXO589867:RXO589872 SHK589867:SHK589872 SRG589867:SRG589872 TBC589867:TBC589872 TKY589867:TKY589872 TUU589867:TUU589872 UEQ589867:UEQ589872 UOM589867:UOM589872 UYI589867:UYI589872 VIE589867:VIE589872 VSA589867:VSA589872 WBW589867:WBW589872 WLS589867:WLS589872 WVO589867:WVO589872 G655403:G655408 JC655403:JC655408 SY655403:SY655408 ACU655403:ACU655408 AMQ655403:AMQ655408 AWM655403:AWM655408 BGI655403:BGI655408 BQE655403:BQE655408 CAA655403:CAA655408 CJW655403:CJW655408 CTS655403:CTS655408 DDO655403:DDO655408 DNK655403:DNK655408 DXG655403:DXG655408 EHC655403:EHC655408 EQY655403:EQY655408 FAU655403:FAU655408 FKQ655403:FKQ655408 FUM655403:FUM655408 GEI655403:GEI655408 GOE655403:GOE655408 GYA655403:GYA655408 HHW655403:HHW655408 HRS655403:HRS655408 IBO655403:IBO655408 ILK655403:ILK655408 IVG655403:IVG655408 JFC655403:JFC655408 JOY655403:JOY655408 JYU655403:JYU655408 KIQ655403:KIQ655408 KSM655403:KSM655408 LCI655403:LCI655408 LME655403:LME655408 LWA655403:LWA655408 MFW655403:MFW655408 MPS655403:MPS655408 MZO655403:MZO655408 NJK655403:NJK655408 NTG655403:NTG655408 ODC655403:ODC655408 OMY655403:OMY655408 OWU655403:OWU655408 PGQ655403:PGQ655408 PQM655403:PQM655408 QAI655403:QAI655408 QKE655403:QKE655408 QUA655403:QUA655408 RDW655403:RDW655408 RNS655403:RNS655408 RXO655403:RXO655408 SHK655403:SHK655408 SRG655403:SRG655408 TBC655403:TBC655408 TKY655403:TKY655408 TUU655403:TUU655408 UEQ655403:UEQ655408 UOM655403:UOM655408 UYI655403:UYI655408 VIE655403:VIE655408 VSA655403:VSA655408 WBW655403:WBW655408 WLS655403:WLS655408 WVO655403:WVO655408 G720939:G720944 JC720939:JC720944 SY720939:SY720944 ACU720939:ACU720944 AMQ720939:AMQ720944 AWM720939:AWM720944 BGI720939:BGI720944 BQE720939:BQE720944 CAA720939:CAA720944 CJW720939:CJW720944 CTS720939:CTS720944 DDO720939:DDO720944 DNK720939:DNK720944 DXG720939:DXG720944 EHC720939:EHC720944 EQY720939:EQY720944 FAU720939:FAU720944 FKQ720939:FKQ720944 FUM720939:FUM720944 GEI720939:GEI720944 GOE720939:GOE720944 GYA720939:GYA720944 HHW720939:HHW720944 HRS720939:HRS720944 IBO720939:IBO720944 ILK720939:ILK720944 IVG720939:IVG720944 JFC720939:JFC720944 JOY720939:JOY720944 JYU720939:JYU720944 KIQ720939:KIQ720944 KSM720939:KSM720944 LCI720939:LCI720944 LME720939:LME720944 LWA720939:LWA720944 MFW720939:MFW720944 MPS720939:MPS720944 MZO720939:MZO720944 NJK720939:NJK720944 NTG720939:NTG720944 ODC720939:ODC720944 OMY720939:OMY720944 OWU720939:OWU720944 PGQ720939:PGQ720944 PQM720939:PQM720944 QAI720939:QAI720944 QKE720939:QKE720944 QUA720939:QUA720944 RDW720939:RDW720944 RNS720939:RNS720944 RXO720939:RXO720944 SHK720939:SHK720944 SRG720939:SRG720944 TBC720939:TBC720944 TKY720939:TKY720944 TUU720939:TUU720944 UEQ720939:UEQ720944 UOM720939:UOM720944 UYI720939:UYI720944 VIE720939:VIE720944 VSA720939:VSA720944 WBW720939:WBW720944 WLS720939:WLS720944 WVO720939:WVO720944 G786475:G786480 JC786475:JC786480 SY786475:SY786480 ACU786475:ACU786480 AMQ786475:AMQ786480 AWM786475:AWM786480 BGI786475:BGI786480 BQE786475:BQE786480 CAA786475:CAA786480 CJW786475:CJW786480 CTS786475:CTS786480 DDO786475:DDO786480 DNK786475:DNK786480 DXG786475:DXG786480 EHC786475:EHC786480 EQY786475:EQY786480 FAU786475:FAU786480 FKQ786475:FKQ786480 FUM786475:FUM786480 GEI786475:GEI786480 GOE786475:GOE786480 GYA786475:GYA786480 HHW786475:HHW786480 HRS786475:HRS786480 IBO786475:IBO786480 ILK786475:ILK786480 IVG786475:IVG786480 JFC786475:JFC786480 JOY786475:JOY786480 JYU786475:JYU786480 KIQ786475:KIQ786480 KSM786475:KSM786480 LCI786475:LCI786480 LME786475:LME786480 LWA786475:LWA786480 MFW786475:MFW786480 MPS786475:MPS786480 MZO786475:MZO786480 NJK786475:NJK786480 NTG786475:NTG786480 ODC786475:ODC786480 OMY786475:OMY786480 OWU786475:OWU786480 PGQ786475:PGQ786480 PQM786475:PQM786480 QAI786475:QAI786480 QKE786475:QKE786480 QUA786475:QUA786480 RDW786475:RDW786480 RNS786475:RNS786480 RXO786475:RXO786480 SHK786475:SHK786480 SRG786475:SRG786480 TBC786475:TBC786480 TKY786475:TKY786480 TUU786475:TUU786480 UEQ786475:UEQ786480 UOM786475:UOM786480 UYI786475:UYI786480 VIE786475:VIE786480 VSA786475:VSA786480 WBW786475:WBW786480 WLS786475:WLS786480 WVO786475:WVO786480 G852011:G852016 JC852011:JC852016 SY852011:SY852016 ACU852011:ACU852016 AMQ852011:AMQ852016 AWM852011:AWM852016 BGI852011:BGI852016 BQE852011:BQE852016 CAA852011:CAA852016 CJW852011:CJW852016 CTS852011:CTS852016 DDO852011:DDO852016 DNK852011:DNK852016 DXG852011:DXG852016 EHC852011:EHC852016 EQY852011:EQY852016 FAU852011:FAU852016 FKQ852011:FKQ852016 FUM852011:FUM852016 GEI852011:GEI852016 GOE852011:GOE852016 GYA852011:GYA852016 HHW852011:HHW852016 HRS852011:HRS852016 IBO852011:IBO852016 ILK852011:ILK852016 IVG852011:IVG852016 JFC852011:JFC852016 JOY852011:JOY852016 JYU852011:JYU852016 KIQ852011:KIQ852016 KSM852011:KSM852016 LCI852011:LCI852016 LME852011:LME852016 LWA852011:LWA852016 MFW852011:MFW852016 MPS852011:MPS852016 MZO852011:MZO852016 NJK852011:NJK852016 NTG852011:NTG852016 ODC852011:ODC852016 OMY852011:OMY852016 OWU852011:OWU852016 PGQ852011:PGQ852016 PQM852011:PQM852016 QAI852011:QAI852016 QKE852011:QKE852016 QUA852011:QUA852016 RDW852011:RDW852016 RNS852011:RNS852016 RXO852011:RXO852016 SHK852011:SHK852016 SRG852011:SRG852016 TBC852011:TBC852016 TKY852011:TKY852016 TUU852011:TUU852016 UEQ852011:UEQ852016 UOM852011:UOM852016 UYI852011:UYI852016 VIE852011:VIE852016 VSA852011:VSA852016 WBW852011:WBW852016 WLS852011:WLS852016 WVO852011:WVO852016 G917547:G917552 JC917547:JC917552 SY917547:SY917552 ACU917547:ACU917552 AMQ917547:AMQ917552 AWM917547:AWM917552 BGI917547:BGI917552 BQE917547:BQE917552 CAA917547:CAA917552 CJW917547:CJW917552 CTS917547:CTS917552 DDO917547:DDO917552 DNK917547:DNK917552 DXG917547:DXG917552 EHC917547:EHC917552 EQY917547:EQY917552 FAU917547:FAU917552 FKQ917547:FKQ917552 FUM917547:FUM917552 GEI917547:GEI917552 GOE917547:GOE917552 GYA917547:GYA917552 HHW917547:HHW917552 HRS917547:HRS917552 IBO917547:IBO917552 ILK917547:ILK917552 IVG917547:IVG917552 JFC917547:JFC917552 JOY917547:JOY917552 JYU917547:JYU917552 KIQ917547:KIQ917552 KSM917547:KSM917552 LCI917547:LCI917552 LME917547:LME917552 LWA917547:LWA917552 MFW917547:MFW917552 MPS917547:MPS917552 MZO917547:MZO917552 NJK917547:NJK917552 NTG917547:NTG917552 ODC917547:ODC917552 OMY917547:OMY917552 OWU917547:OWU917552 PGQ917547:PGQ917552 PQM917547:PQM917552 QAI917547:QAI917552 QKE917547:QKE917552 QUA917547:QUA917552 RDW917547:RDW917552 RNS917547:RNS917552 RXO917547:RXO917552 SHK917547:SHK917552 SRG917547:SRG917552 TBC917547:TBC917552 TKY917547:TKY917552 TUU917547:TUU917552 UEQ917547:UEQ917552 UOM917547:UOM917552 UYI917547:UYI917552 VIE917547:VIE917552 VSA917547:VSA917552 WBW917547:WBW917552 WLS917547:WLS917552 WVO917547:WVO917552 G983083:G983088 JC983083:JC983088 SY983083:SY983088 ACU983083:ACU983088 AMQ983083:AMQ983088 AWM983083:AWM983088 BGI983083:BGI983088 BQE983083:BQE983088 CAA983083:CAA983088 CJW983083:CJW983088 CTS983083:CTS983088 DDO983083:DDO983088 DNK983083:DNK983088 DXG983083:DXG983088 EHC983083:EHC983088 EQY983083:EQY983088 FAU983083:FAU983088 FKQ983083:FKQ983088 FUM983083:FUM983088 GEI983083:GEI983088 GOE983083:GOE983088 GYA983083:GYA983088 HHW983083:HHW983088 HRS983083:HRS983088 IBO983083:IBO983088 ILK983083:ILK983088 IVG983083:IVG983088 JFC983083:JFC983088 JOY983083:JOY983088 JYU983083:JYU983088 KIQ983083:KIQ983088 KSM983083:KSM983088 LCI983083:LCI983088 LME983083:LME983088 LWA983083:LWA983088 MFW983083:MFW983088 MPS983083:MPS983088 MZO983083:MZO983088 NJK983083:NJK983088 NTG983083:NTG983088 ODC983083:ODC983088 OMY983083:OMY983088 OWU983083:OWU983088 PGQ983083:PGQ983088 PQM983083:PQM983088 QAI983083:QAI983088 QKE983083:QKE983088 QUA983083:QUA983088 RDW983083:RDW983088 RNS983083:RNS983088 RXO983083:RXO983088 SHK983083:SHK983088 SRG983083:SRG983088 TBC983083:TBC983088 TKY983083:TKY983088 TUU983083:TUU983088 UEQ983083:UEQ983088 UOM983083:UOM983088 UYI983083:UYI983088 VIE983083:VIE983088 VSA983083:VSA983088 WBW983083:WBW983088 WLS983083:WLS983088 WVO983083:WVO983088 G10:G15 JC10:JC15 SY10:SY15 ACU10:ACU15 AMQ10:AMQ15 AWM10:AWM15 BGI10:BGI15 BQE10:BQE15 CAA10:CAA15 CJW10:CJW15 CTS10:CTS15 DDO10:DDO15 DNK10:DNK15 DXG10:DXG15 EHC10:EHC15 EQY10:EQY15 FAU10:FAU15 FKQ10:FKQ15 FUM10:FUM15 GEI10:GEI15 GOE10:GOE15 GYA10:GYA15 HHW10:HHW15 HRS10:HRS15 IBO10:IBO15 ILK10:ILK15 IVG10:IVG15 JFC10:JFC15 JOY10:JOY15 JYU10:JYU15 KIQ10:KIQ15 KSM10:KSM15 LCI10:LCI15 LME10:LME15 LWA10:LWA15 MFW10:MFW15 MPS10:MPS15 MZO10:MZO15 NJK10:NJK15 NTG10:NTG15 ODC10:ODC15 OMY10:OMY15 OWU10:OWU15 PGQ10:PGQ15 PQM10:PQM15 QAI10:QAI15 QKE10:QKE15 QUA10:QUA15 RDW10:RDW15 RNS10:RNS15 RXO10:RXO15 SHK10:SHK15 SRG10:SRG15 TBC10:TBC15 TKY10:TKY15 TUU10:TUU15 UEQ10:UEQ15 UOM10:UOM15 UYI10:UYI15 VIE10:VIE15 VSA10:VSA15 WBW10:WBW15 WLS10:WLS15 WVO10:WVO15 G65546:G65551 JC65546:JC65551 SY65546:SY65551 ACU65546:ACU65551 AMQ65546:AMQ65551 AWM65546:AWM65551 BGI65546:BGI65551 BQE65546:BQE65551 CAA65546:CAA65551 CJW65546:CJW65551 CTS65546:CTS65551 DDO65546:DDO65551 DNK65546:DNK65551 DXG65546:DXG65551 EHC65546:EHC65551 EQY65546:EQY65551 FAU65546:FAU65551 FKQ65546:FKQ65551 FUM65546:FUM65551 GEI65546:GEI65551 GOE65546:GOE65551 GYA65546:GYA65551 HHW65546:HHW65551 HRS65546:HRS65551 IBO65546:IBO65551 ILK65546:ILK65551 IVG65546:IVG65551 JFC65546:JFC65551 JOY65546:JOY65551 JYU65546:JYU65551 KIQ65546:KIQ65551 KSM65546:KSM65551 LCI65546:LCI65551 LME65546:LME65551 LWA65546:LWA65551 MFW65546:MFW65551 MPS65546:MPS65551 MZO65546:MZO65551 NJK65546:NJK65551 NTG65546:NTG65551 ODC65546:ODC65551 OMY65546:OMY65551 OWU65546:OWU65551 PGQ65546:PGQ65551 PQM65546:PQM65551 QAI65546:QAI65551 QKE65546:QKE65551 QUA65546:QUA65551 RDW65546:RDW65551 RNS65546:RNS65551 RXO65546:RXO65551 SHK65546:SHK65551 SRG65546:SRG65551 TBC65546:TBC65551 TKY65546:TKY65551 TUU65546:TUU65551 UEQ65546:UEQ65551 UOM65546:UOM65551 UYI65546:UYI65551 VIE65546:VIE65551 VSA65546:VSA65551 WBW65546:WBW65551 WLS65546:WLS65551 WVO65546:WVO65551 G131082:G131087 JC131082:JC131087 SY131082:SY131087 ACU131082:ACU131087 AMQ131082:AMQ131087 AWM131082:AWM131087 BGI131082:BGI131087 BQE131082:BQE131087 CAA131082:CAA131087 CJW131082:CJW131087 CTS131082:CTS131087 DDO131082:DDO131087 DNK131082:DNK131087 DXG131082:DXG131087 EHC131082:EHC131087 EQY131082:EQY131087 FAU131082:FAU131087 FKQ131082:FKQ131087 FUM131082:FUM131087 GEI131082:GEI131087 GOE131082:GOE131087 GYA131082:GYA131087 HHW131082:HHW131087 HRS131082:HRS131087 IBO131082:IBO131087 ILK131082:ILK131087 IVG131082:IVG131087 JFC131082:JFC131087 JOY131082:JOY131087 JYU131082:JYU131087 KIQ131082:KIQ131087 KSM131082:KSM131087 LCI131082:LCI131087 LME131082:LME131087 LWA131082:LWA131087 MFW131082:MFW131087 MPS131082:MPS131087 MZO131082:MZO131087 NJK131082:NJK131087 NTG131082:NTG131087 ODC131082:ODC131087 OMY131082:OMY131087 OWU131082:OWU131087 PGQ131082:PGQ131087 PQM131082:PQM131087 QAI131082:QAI131087 QKE131082:QKE131087 QUA131082:QUA131087 RDW131082:RDW131087 RNS131082:RNS131087 RXO131082:RXO131087 SHK131082:SHK131087 SRG131082:SRG131087 TBC131082:TBC131087 TKY131082:TKY131087 TUU131082:TUU131087 UEQ131082:UEQ131087 UOM131082:UOM131087 UYI131082:UYI131087 VIE131082:VIE131087 VSA131082:VSA131087 WBW131082:WBW131087 WLS131082:WLS131087 WVO131082:WVO131087 G196618:G196623 JC196618:JC196623 SY196618:SY196623 ACU196618:ACU196623 AMQ196618:AMQ196623 AWM196618:AWM196623 BGI196618:BGI196623 BQE196618:BQE196623 CAA196618:CAA196623 CJW196618:CJW196623 CTS196618:CTS196623 DDO196618:DDO196623 DNK196618:DNK196623 DXG196618:DXG196623 EHC196618:EHC196623 EQY196618:EQY196623 FAU196618:FAU196623 FKQ196618:FKQ196623 FUM196618:FUM196623 GEI196618:GEI196623 GOE196618:GOE196623 GYA196618:GYA196623 HHW196618:HHW196623 HRS196618:HRS196623 IBO196618:IBO196623 ILK196618:ILK196623 IVG196618:IVG196623 JFC196618:JFC196623 JOY196618:JOY196623 JYU196618:JYU196623 KIQ196618:KIQ196623 KSM196618:KSM196623 LCI196618:LCI196623 LME196618:LME196623 LWA196618:LWA196623 MFW196618:MFW196623 MPS196618:MPS196623 MZO196618:MZO196623 NJK196618:NJK196623 NTG196618:NTG196623 ODC196618:ODC196623 OMY196618:OMY196623 OWU196618:OWU196623 PGQ196618:PGQ196623 PQM196618:PQM196623 QAI196618:QAI196623 QKE196618:QKE196623 QUA196618:QUA196623 RDW196618:RDW196623 RNS196618:RNS196623 RXO196618:RXO196623 SHK196618:SHK196623 SRG196618:SRG196623 TBC196618:TBC196623 TKY196618:TKY196623 TUU196618:TUU196623 UEQ196618:UEQ196623 UOM196618:UOM196623 UYI196618:UYI196623 VIE196618:VIE196623 VSA196618:VSA196623 WBW196618:WBW196623 WLS196618:WLS196623 WVO196618:WVO196623 G262154:G262159 JC262154:JC262159 SY262154:SY262159 ACU262154:ACU262159 AMQ262154:AMQ262159 AWM262154:AWM262159 BGI262154:BGI262159 BQE262154:BQE262159 CAA262154:CAA262159 CJW262154:CJW262159 CTS262154:CTS262159 DDO262154:DDO262159 DNK262154:DNK262159 DXG262154:DXG262159 EHC262154:EHC262159 EQY262154:EQY262159 FAU262154:FAU262159 FKQ262154:FKQ262159 FUM262154:FUM262159 GEI262154:GEI262159 GOE262154:GOE262159 GYA262154:GYA262159 HHW262154:HHW262159 HRS262154:HRS262159 IBO262154:IBO262159 ILK262154:ILK262159 IVG262154:IVG262159 JFC262154:JFC262159 JOY262154:JOY262159 JYU262154:JYU262159 KIQ262154:KIQ262159 KSM262154:KSM262159 LCI262154:LCI262159 LME262154:LME262159 LWA262154:LWA262159 MFW262154:MFW262159 MPS262154:MPS262159 MZO262154:MZO262159 NJK262154:NJK262159 NTG262154:NTG262159 ODC262154:ODC262159 OMY262154:OMY262159 OWU262154:OWU262159 PGQ262154:PGQ262159 PQM262154:PQM262159 QAI262154:QAI262159 QKE262154:QKE262159 QUA262154:QUA262159 RDW262154:RDW262159 RNS262154:RNS262159 RXO262154:RXO262159 SHK262154:SHK262159 SRG262154:SRG262159 TBC262154:TBC262159 TKY262154:TKY262159 TUU262154:TUU262159 UEQ262154:UEQ262159 UOM262154:UOM262159 UYI262154:UYI262159 VIE262154:VIE262159 VSA262154:VSA262159 WBW262154:WBW262159 WLS262154:WLS262159 WVO262154:WVO262159 G327690:G327695 JC327690:JC327695 SY327690:SY327695 ACU327690:ACU327695 AMQ327690:AMQ327695 AWM327690:AWM327695 BGI327690:BGI327695 BQE327690:BQE327695 CAA327690:CAA327695 CJW327690:CJW327695 CTS327690:CTS327695 DDO327690:DDO327695 DNK327690:DNK327695 DXG327690:DXG327695 EHC327690:EHC327695 EQY327690:EQY327695 FAU327690:FAU327695 FKQ327690:FKQ327695 FUM327690:FUM327695 GEI327690:GEI327695 GOE327690:GOE327695 GYA327690:GYA327695 HHW327690:HHW327695 HRS327690:HRS327695 IBO327690:IBO327695 ILK327690:ILK327695 IVG327690:IVG327695 JFC327690:JFC327695 JOY327690:JOY327695 JYU327690:JYU327695 KIQ327690:KIQ327695 KSM327690:KSM327695 LCI327690:LCI327695 LME327690:LME327695 LWA327690:LWA327695 MFW327690:MFW327695 MPS327690:MPS327695 MZO327690:MZO327695 NJK327690:NJK327695 NTG327690:NTG327695 ODC327690:ODC327695 OMY327690:OMY327695 OWU327690:OWU327695 PGQ327690:PGQ327695 PQM327690:PQM327695 QAI327690:QAI327695 QKE327690:QKE327695 QUA327690:QUA327695 RDW327690:RDW327695 RNS327690:RNS327695 RXO327690:RXO327695 SHK327690:SHK327695 SRG327690:SRG327695 TBC327690:TBC327695 TKY327690:TKY327695 TUU327690:TUU327695 UEQ327690:UEQ327695 UOM327690:UOM327695 UYI327690:UYI327695 VIE327690:VIE327695 VSA327690:VSA327695 WBW327690:WBW327695 WLS327690:WLS327695 WVO327690:WVO327695 G393226:G393231 JC393226:JC393231 SY393226:SY393231 ACU393226:ACU393231 AMQ393226:AMQ393231 AWM393226:AWM393231 BGI393226:BGI393231 BQE393226:BQE393231 CAA393226:CAA393231 CJW393226:CJW393231 CTS393226:CTS393231 DDO393226:DDO393231 DNK393226:DNK393231 DXG393226:DXG393231 EHC393226:EHC393231 EQY393226:EQY393231 FAU393226:FAU393231 FKQ393226:FKQ393231 FUM393226:FUM393231 GEI393226:GEI393231 GOE393226:GOE393231 GYA393226:GYA393231 HHW393226:HHW393231 HRS393226:HRS393231 IBO393226:IBO393231 ILK393226:ILK393231 IVG393226:IVG393231 JFC393226:JFC393231 JOY393226:JOY393231 JYU393226:JYU393231 KIQ393226:KIQ393231 KSM393226:KSM393231 LCI393226:LCI393231 LME393226:LME393231 LWA393226:LWA393231 MFW393226:MFW393231 MPS393226:MPS393231 MZO393226:MZO393231 NJK393226:NJK393231 NTG393226:NTG393231 ODC393226:ODC393231 OMY393226:OMY393231 OWU393226:OWU393231 PGQ393226:PGQ393231 PQM393226:PQM393231 QAI393226:QAI393231 QKE393226:QKE393231 QUA393226:QUA393231 RDW393226:RDW393231 RNS393226:RNS393231 RXO393226:RXO393231 SHK393226:SHK393231 SRG393226:SRG393231 TBC393226:TBC393231 TKY393226:TKY393231 TUU393226:TUU393231 UEQ393226:UEQ393231 UOM393226:UOM393231 UYI393226:UYI393231 VIE393226:VIE393231 VSA393226:VSA393231 WBW393226:WBW393231 WLS393226:WLS393231 WVO393226:WVO393231 G458762:G458767 JC458762:JC458767 SY458762:SY458767 ACU458762:ACU458767 AMQ458762:AMQ458767 AWM458762:AWM458767 BGI458762:BGI458767 BQE458762:BQE458767 CAA458762:CAA458767 CJW458762:CJW458767 CTS458762:CTS458767 DDO458762:DDO458767 DNK458762:DNK458767 DXG458762:DXG458767 EHC458762:EHC458767 EQY458762:EQY458767 FAU458762:FAU458767 FKQ458762:FKQ458767 FUM458762:FUM458767 GEI458762:GEI458767 GOE458762:GOE458767 GYA458762:GYA458767 HHW458762:HHW458767 HRS458762:HRS458767 IBO458762:IBO458767 ILK458762:ILK458767 IVG458762:IVG458767 JFC458762:JFC458767 JOY458762:JOY458767 JYU458762:JYU458767 KIQ458762:KIQ458767 KSM458762:KSM458767 LCI458762:LCI458767 LME458762:LME458767 LWA458762:LWA458767 MFW458762:MFW458767 MPS458762:MPS458767 MZO458762:MZO458767 NJK458762:NJK458767 NTG458762:NTG458767 ODC458762:ODC458767 OMY458762:OMY458767 OWU458762:OWU458767 PGQ458762:PGQ458767 PQM458762:PQM458767 QAI458762:QAI458767 QKE458762:QKE458767 QUA458762:QUA458767 RDW458762:RDW458767 RNS458762:RNS458767 RXO458762:RXO458767 SHK458762:SHK458767 SRG458762:SRG458767 TBC458762:TBC458767 TKY458762:TKY458767 TUU458762:TUU458767 UEQ458762:UEQ458767 UOM458762:UOM458767 UYI458762:UYI458767 VIE458762:VIE458767 VSA458762:VSA458767 WBW458762:WBW458767 WLS458762:WLS458767 WVO458762:WVO458767 G524298:G524303 JC524298:JC524303 SY524298:SY524303 ACU524298:ACU524303 AMQ524298:AMQ524303 AWM524298:AWM524303 BGI524298:BGI524303 BQE524298:BQE524303 CAA524298:CAA524303 CJW524298:CJW524303 CTS524298:CTS524303 DDO524298:DDO524303 DNK524298:DNK524303 DXG524298:DXG524303 EHC524298:EHC524303 EQY524298:EQY524303 FAU524298:FAU524303 FKQ524298:FKQ524303 FUM524298:FUM524303 GEI524298:GEI524303 GOE524298:GOE524303 GYA524298:GYA524303 HHW524298:HHW524303 HRS524298:HRS524303 IBO524298:IBO524303 ILK524298:ILK524303 IVG524298:IVG524303 JFC524298:JFC524303 JOY524298:JOY524303 JYU524298:JYU524303 KIQ524298:KIQ524303 KSM524298:KSM524303 LCI524298:LCI524303 LME524298:LME524303 LWA524298:LWA524303 MFW524298:MFW524303 MPS524298:MPS524303 MZO524298:MZO524303 NJK524298:NJK524303 NTG524298:NTG524303 ODC524298:ODC524303 OMY524298:OMY524303 OWU524298:OWU524303 PGQ524298:PGQ524303 PQM524298:PQM524303 QAI524298:QAI524303 QKE524298:QKE524303 QUA524298:QUA524303 RDW524298:RDW524303 RNS524298:RNS524303 RXO524298:RXO524303 SHK524298:SHK524303 SRG524298:SRG524303 TBC524298:TBC524303 TKY524298:TKY524303 TUU524298:TUU524303 UEQ524298:UEQ524303 UOM524298:UOM524303 UYI524298:UYI524303 VIE524298:VIE524303 VSA524298:VSA524303 WBW524298:WBW524303 WLS524298:WLS524303 WVO524298:WVO524303 G589834:G589839 JC589834:JC589839 SY589834:SY589839 ACU589834:ACU589839 AMQ589834:AMQ589839 AWM589834:AWM589839 BGI589834:BGI589839 BQE589834:BQE589839 CAA589834:CAA589839 CJW589834:CJW589839 CTS589834:CTS589839 DDO589834:DDO589839 DNK589834:DNK589839 DXG589834:DXG589839 EHC589834:EHC589839 EQY589834:EQY589839 FAU589834:FAU589839 FKQ589834:FKQ589839 FUM589834:FUM589839 GEI589834:GEI589839 GOE589834:GOE589839 GYA589834:GYA589839 HHW589834:HHW589839 HRS589834:HRS589839 IBO589834:IBO589839 ILK589834:ILK589839 IVG589834:IVG589839 JFC589834:JFC589839 JOY589834:JOY589839 JYU589834:JYU589839 KIQ589834:KIQ589839 KSM589834:KSM589839 LCI589834:LCI589839 LME589834:LME589839 LWA589834:LWA589839 MFW589834:MFW589839 MPS589834:MPS589839 MZO589834:MZO589839 NJK589834:NJK589839 NTG589834:NTG589839 ODC589834:ODC589839 OMY589834:OMY589839 OWU589834:OWU589839 PGQ589834:PGQ589839 PQM589834:PQM589839 QAI589834:QAI589839 QKE589834:QKE589839 QUA589834:QUA589839 RDW589834:RDW589839 RNS589834:RNS589839 RXO589834:RXO589839 SHK589834:SHK589839 SRG589834:SRG589839 TBC589834:TBC589839 TKY589834:TKY589839 TUU589834:TUU589839 UEQ589834:UEQ589839 UOM589834:UOM589839 UYI589834:UYI589839 VIE589834:VIE589839 VSA589834:VSA589839 WBW589834:WBW589839 WLS589834:WLS589839 WVO589834:WVO589839 G655370:G655375 JC655370:JC655375 SY655370:SY655375 ACU655370:ACU655375 AMQ655370:AMQ655375 AWM655370:AWM655375 BGI655370:BGI655375 BQE655370:BQE655375 CAA655370:CAA655375 CJW655370:CJW655375 CTS655370:CTS655375 DDO655370:DDO655375 DNK655370:DNK655375 DXG655370:DXG655375 EHC655370:EHC655375 EQY655370:EQY655375 FAU655370:FAU655375 FKQ655370:FKQ655375 FUM655370:FUM655375 GEI655370:GEI655375 GOE655370:GOE655375 GYA655370:GYA655375 HHW655370:HHW655375 HRS655370:HRS655375 IBO655370:IBO655375 ILK655370:ILK655375 IVG655370:IVG655375 JFC655370:JFC655375 JOY655370:JOY655375 JYU655370:JYU655375 KIQ655370:KIQ655375 KSM655370:KSM655375 LCI655370:LCI655375 LME655370:LME655375 LWA655370:LWA655375 MFW655370:MFW655375 MPS655370:MPS655375 MZO655370:MZO655375 NJK655370:NJK655375 NTG655370:NTG655375 ODC655370:ODC655375 OMY655370:OMY655375 OWU655370:OWU655375 PGQ655370:PGQ655375 PQM655370:PQM655375 QAI655370:QAI655375 QKE655370:QKE655375 QUA655370:QUA655375 RDW655370:RDW655375 RNS655370:RNS655375 RXO655370:RXO655375 SHK655370:SHK655375 SRG655370:SRG655375 TBC655370:TBC655375 TKY655370:TKY655375 TUU655370:TUU655375 UEQ655370:UEQ655375 UOM655370:UOM655375 UYI655370:UYI655375 VIE655370:VIE655375 VSA655370:VSA655375 WBW655370:WBW655375 WLS655370:WLS655375 WVO655370:WVO655375 G720906:G720911 JC720906:JC720911 SY720906:SY720911 ACU720906:ACU720911 AMQ720906:AMQ720911 AWM720906:AWM720911 BGI720906:BGI720911 BQE720906:BQE720911 CAA720906:CAA720911 CJW720906:CJW720911 CTS720906:CTS720911 DDO720906:DDO720911 DNK720906:DNK720911 DXG720906:DXG720911 EHC720906:EHC720911 EQY720906:EQY720911 FAU720906:FAU720911 FKQ720906:FKQ720911 FUM720906:FUM720911 GEI720906:GEI720911 GOE720906:GOE720911 GYA720906:GYA720911 HHW720906:HHW720911 HRS720906:HRS720911 IBO720906:IBO720911 ILK720906:ILK720911 IVG720906:IVG720911 JFC720906:JFC720911 JOY720906:JOY720911 JYU720906:JYU720911 KIQ720906:KIQ720911 KSM720906:KSM720911 LCI720906:LCI720911 LME720906:LME720911 LWA720906:LWA720911 MFW720906:MFW720911 MPS720906:MPS720911 MZO720906:MZO720911 NJK720906:NJK720911 NTG720906:NTG720911 ODC720906:ODC720911 OMY720906:OMY720911 OWU720906:OWU720911 PGQ720906:PGQ720911 PQM720906:PQM720911 QAI720906:QAI720911 QKE720906:QKE720911 QUA720906:QUA720911 RDW720906:RDW720911 RNS720906:RNS720911 RXO720906:RXO720911 SHK720906:SHK720911 SRG720906:SRG720911 TBC720906:TBC720911 TKY720906:TKY720911 TUU720906:TUU720911 UEQ720906:UEQ720911 UOM720906:UOM720911 UYI720906:UYI720911 VIE720906:VIE720911 VSA720906:VSA720911 WBW720906:WBW720911 WLS720906:WLS720911 WVO720906:WVO720911 G786442:G786447 JC786442:JC786447 SY786442:SY786447 ACU786442:ACU786447 AMQ786442:AMQ786447 AWM786442:AWM786447 BGI786442:BGI786447 BQE786442:BQE786447 CAA786442:CAA786447 CJW786442:CJW786447 CTS786442:CTS786447 DDO786442:DDO786447 DNK786442:DNK786447 DXG786442:DXG786447 EHC786442:EHC786447 EQY786442:EQY786447 FAU786442:FAU786447 FKQ786442:FKQ786447 FUM786442:FUM786447 GEI786442:GEI786447 GOE786442:GOE786447 GYA786442:GYA786447 HHW786442:HHW786447 HRS786442:HRS786447 IBO786442:IBO786447 ILK786442:ILK786447 IVG786442:IVG786447 JFC786442:JFC786447 JOY786442:JOY786447 JYU786442:JYU786447 KIQ786442:KIQ786447 KSM786442:KSM786447 LCI786442:LCI786447 LME786442:LME786447 LWA786442:LWA786447 MFW786442:MFW786447 MPS786442:MPS786447 MZO786442:MZO786447 NJK786442:NJK786447 NTG786442:NTG786447 ODC786442:ODC786447 OMY786442:OMY786447 OWU786442:OWU786447 PGQ786442:PGQ786447 PQM786442:PQM786447 QAI786442:QAI786447 QKE786442:QKE786447 QUA786442:QUA786447 RDW786442:RDW786447 RNS786442:RNS786447 RXO786442:RXO786447 SHK786442:SHK786447 SRG786442:SRG786447 TBC786442:TBC786447 TKY786442:TKY786447 TUU786442:TUU786447 UEQ786442:UEQ786447 UOM786442:UOM786447 UYI786442:UYI786447 VIE786442:VIE786447 VSA786442:VSA786447 WBW786442:WBW786447 WLS786442:WLS786447 WVO786442:WVO786447 G851978:G851983 JC851978:JC851983 SY851978:SY851983 ACU851978:ACU851983 AMQ851978:AMQ851983 AWM851978:AWM851983 BGI851978:BGI851983 BQE851978:BQE851983 CAA851978:CAA851983 CJW851978:CJW851983 CTS851978:CTS851983 DDO851978:DDO851983 DNK851978:DNK851983 DXG851978:DXG851983 EHC851978:EHC851983 EQY851978:EQY851983 FAU851978:FAU851983 FKQ851978:FKQ851983 FUM851978:FUM851983 GEI851978:GEI851983 GOE851978:GOE851983 GYA851978:GYA851983 HHW851978:HHW851983 HRS851978:HRS851983 IBO851978:IBO851983 ILK851978:ILK851983 IVG851978:IVG851983 JFC851978:JFC851983 JOY851978:JOY851983 JYU851978:JYU851983 KIQ851978:KIQ851983 KSM851978:KSM851983 LCI851978:LCI851983 LME851978:LME851983 LWA851978:LWA851983 MFW851978:MFW851983 MPS851978:MPS851983 MZO851978:MZO851983 NJK851978:NJK851983 NTG851978:NTG851983 ODC851978:ODC851983 OMY851978:OMY851983 OWU851978:OWU851983 PGQ851978:PGQ851983 PQM851978:PQM851983 QAI851978:QAI851983 QKE851978:QKE851983 QUA851978:QUA851983 RDW851978:RDW851983 RNS851978:RNS851983 RXO851978:RXO851983 SHK851978:SHK851983 SRG851978:SRG851983 TBC851978:TBC851983 TKY851978:TKY851983 TUU851978:TUU851983 UEQ851978:UEQ851983 UOM851978:UOM851983 UYI851978:UYI851983 VIE851978:VIE851983 VSA851978:VSA851983 WBW851978:WBW851983 WLS851978:WLS851983 WVO851978:WVO851983 G917514:G917519 JC917514:JC917519 SY917514:SY917519 ACU917514:ACU917519 AMQ917514:AMQ917519 AWM917514:AWM917519 BGI917514:BGI917519 BQE917514:BQE917519 CAA917514:CAA917519 CJW917514:CJW917519 CTS917514:CTS917519 DDO917514:DDO917519 DNK917514:DNK917519 DXG917514:DXG917519 EHC917514:EHC917519 EQY917514:EQY917519 FAU917514:FAU917519 FKQ917514:FKQ917519 FUM917514:FUM917519 GEI917514:GEI917519 GOE917514:GOE917519 GYA917514:GYA917519 HHW917514:HHW917519 HRS917514:HRS917519 IBO917514:IBO917519 ILK917514:ILK917519 IVG917514:IVG917519 JFC917514:JFC917519 JOY917514:JOY917519 JYU917514:JYU917519 KIQ917514:KIQ917519 KSM917514:KSM917519 LCI917514:LCI917519 LME917514:LME917519 LWA917514:LWA917519 MFW917514:MFW917519 MPS917514:MPS917519 MZO917514:MZO917519 NJK917514:NJK917519 NTG917514:NTG917519 ODC917514:ODC917519 OMY917514:OMY917519 OWU917514:OWU917519 PGQ917514:PGQ917519 PQM917514:PQM917519 QAI917514:QAI917519 QKE917514:QKE917519 QUA917514:QUA917519 RDW917514:RDW917519 RNS917514:RNS917519 RXO917514:RXO917519 SHK917514:SHK917519 SRG917514:SRG917519 TBC917514:TBC917519 TKY917514:TKY917519 TUU917514:TUU917519 UEQ917514:UEQ917519 UOM917514:UOM917519 UYI917514:UYI917519 VIE917514:VIE917519 VSA917514:VSA917519 WBW917514:WBW917519 WLS917514:WLS917519 WVO917514:WVO917519 G983050:G983055 JC983050:JC983055 SY983050:SY983055 ACU983050:ACU983055 AMQ983050:AMQ983055 AWM983050:AWM983055 BGI983050:BGI983055 BQE983050:BQE983055 CAA983050:CAA983055 CJW983050:CJW983055 CTS983050:CTS983055 DDO983050:DDO983055 DNK983050:DNK983055 DXG983050:DXG983055 EHC983050:EHC983055 EQY983050:EQY983055 FAU983050:FAU983055 FKQ983050:FKQ983055 FUM983050:FUM983055 GEI983050:GEI983055 GOE983050:GOE983055 GYA983050:GYA983055 HHW983050:HHW983055 HRS983050:HRS983055 IBO983050:IBO983055 ILK983050:ILK983055 IVG983050:IVG983055 JFC983050:JFC983055 JOY983050:JOY983055 JYU983050:JYU983055 KIQ983050:KIQ983055 KSM983050:KSM983055 LCI983050:LCI983055 LME983050:LME983055 LWA983050:LWA983055 MFW983050:MFW983055 MPS983050:MPS983055 MZO983050:MZO983055 NJK983050:NJK983055 NTG983050:NTG983055 ODC983050:ODC983055 OMY983050:OMY983055 OWU983050:OWU983055 PGQ983050:PGQ983055 PQM983050:PQM983055 QAI983050:QAI983055 QKE983050:QKE983055 QUA983050:QUA983055 RDW983050:RDW983055 RNS983050:RNS983055 RXO983050:RXO983055 SHK983050:SHK983055 SRG983050:SRG983055 TBC983050:TBC983055 TKY983050:TKY983055 TUU983050:TUU983055 UEQ983050:UEQ983055 UOM983050:UOM983055 UYI983050:UYI983055 VIE983050:VIE983055 VSA983050:VSA983055 WBW983050:WBW983055 WLS983050:WLS983055 WVO983050:WVO983055 E43:E48 JA43:JA48 SW43:SW48 ACS43:ACS48 AMO43:AMO48 AWK43:AWK48 BGG43:BGG48 BQC43:BQC48 BZY43:BZY48 CJU43:CJU48 CTQ43:CTQ48 DDM43:DDM48 DNI43:DNI48 DXE43:DXE48 EHA43:EHA48 EQW43:EQW48 FAS43:FAS48 FKO43:FKO48 FUK43:FUK48 GEG43:GEG48 GOC43:GOC48 GXY43:GXY48 HHU43:HHU48 HRQ43:HRQ48 IBM43:IBM48 ILI43:ILI48 IVE43:IVE48 JFA43:JFA48 JOW43:JOW48 JYS43:JYS48 KIO43:KIO48 KSK43:KSK48 LCG43:LCG48 LMC43:LMC48 LVY43:LVY48 MFU43:MFU48 MPQ43:MPQ48 MZM43:MZM48 NJI43:NJI48 NTE43:NTE48 ODA43:ODA48 OMW43:OMW48 OWS43:OWS48 PGO43:PGO48 PQK43:PQK48 QAG43:QAG48 QKC43:QKC48 QTY43:QTY48 RDU43:RDU48 RNQ43:RNQ48 RXM43:RXM48 SHI43:SHI48 SRE43:SRE48 TBA43:TBA48 TKW43:TKW48 TUS43:TUS48 UEO43:UEO48 UOK43:UOK48 UYG43:UYG48 VIC43:VIC48 VRY43:VRY48 WBU43:WBU48 WLQ43:WLQ48 WVM43:WVM48 E65579:E65584 JA65579:JA65584 SW65579:SW65584 ACS65579:ACS65584 AMO65579:AMO65584 AWK65579:AWK65584 BGG65579:BGG65584 BQC65579:BQC65584 BZY65579:BZY65584 CJU65579:CJU65584 CTQ65579:CTQ65584 DDM65579:DDM65584 DNI65579:DNI65584 DXE65579:DXE65584 EHA65579:EHA65584 EQW65579:EQW65584 FAS65579:FAS65584 FKO65579:FKO65584 FUK65579:FUK65584 GEG65579:GEG65584 GOC65579:GOC65584 GXY65579:GXY65584 HHU65579:HHU65584 HRQ65579:HRQ65584 IBM65579:IBM65584 ILI65579:ILI65584 IVE65579:IVE65584 JFA65579:JFA65584 JOW65579:JOW65584 JYS65579:JYS65584 KIO65579:KIO65584 KSK65579:KSK65584 LCG65579:LCG65584 LMC65579:LMC65584 LVY65579:LVY65584 MFU65579:MFU65584 MPQ65579:MPQ65584 MZM65579:MZM65584 NJI65579:NJI65584 NTE65579:NTE65584 ODA65579:ODA65584 OMW65579:OMW65584 OWS65579:OWS65584 PGO65579:PGO65584 PQK65579:PQK65584 QAG65579:QAG65584 QKC65579:QKC65584 QTY65579:QTY65584 RDU65579:RDU65584 RNQ65579:RNQ65584 RXM65579:RXM65584 SHI65579:SHI65584 SRE65579:SRE65584 TBA65579:TBA65584 TKW65579:TKW65584 TUS65579:TUS65584 UEO65579:UEO65584 UOK65579:UOK65584 UYG65579:UYG65584 VIC65579:VIC65584 VRY65579:VRY65584 WBU65579:WBU65584 WLQ65579:WLQ65584 WVM65579:WVM65584 E131115:E131120 JA131115:JA131120 SW131115:SW131120 ACS131115:ACS131120 AMO131115:AMO131120 AWK131115:AWK131120 BGG131115:BGG131120 BQC131115:BQC131120 BZY131115:BZY131120 CJU131115:CJU131120 CTQ131115:CTQ131120 DDM131115:DDM131120 DNI131115:DNI131120 DXE131115:DXE131120 EHA131115:EHA131120 EQW131115:EQW131120 FAS131115:FAS131120 FKO131115:FKO131120 FUK131115:FUK131120 GEG131115:GEG131120 GOC131115:GOC131120 GXY131115:GXY131120 HHU131115:HHU131120 HRQ131115:HRQ131120 IBM131115:IBM131120 ILI131115:ILI131120 IVE131115:IVE131120 JFA131115:JFA131120 JOW131115:JOW131120 JYS131115:JYS131120 KIO131115:KIO131120 KSK131115:KSK131120 LCG131115:LCG131120 LMC131115:LMC131120 LVY131115:LVY131120 MFU131115:MFU131120 MPQ131115:MPQ131120 MZM131115:MZM131120 NJI131115:NJI131120 NTE131115:NTE131120 ODA131115:ODA131120 OMW131115:OMW131120 OWS131115:OWS131120 PGO131115:PGO131120 PQK131115:PQK131120 QAG131115:QAG131120 QKC131115:QKC131120 QTY131115:QTY131120 RDU131115:RDU131120 RNQ131115:RNQ131120 RXM131115:RXM131120 SHI131115:SHI131120 SRE131115:SRE131120 TBA131115:TBA131120 TKW131115:TKW131120 TUS131115:TUS131120 UEO131115:UEO131120 UOK131115:UOK131120 UYG131115:UYG131120 VIC131115:VIC131120 VRY131115:VRY131120 WBU131115:WBU131120 WLQ131115:WLQ131120 WVM131115:WVM131120 E196651:E196656 JA196651:JA196656 SW196651:SW196656 ACS196651:ACS196656 AMO196651:AMO196656 AWK196651:AWK196656 BGG196651:BGG196656 BQC196651:BQC196656 BZY196651:BZY196656 CJU196651:CJU196656 CTQ196651:CTQ196656 DDM196651:DDM196656 DNI196651:DNI196656 DXE196651:DXE196656 EHA196651:EHA196656 EQW196651:EQW196656 FAS196651:FAS196656 FKO196651:FKO196656 FUK196651:FUK196656 GEG196651:GEG196656 GOC196651:GOC196656 GXY196651:GXY196656 HHU196651:HHU196656 HRQ196651:HRQ196656 IBM196651:IBM196656 ILI196651:ILI196656 IVE196651:IVE196656 JFA196651:JFA196656 JOW196651:JOW196656 JYS196651:JYS196656 KIO196651:KIO196656 KSK196651:KSK196656 LCG196651:LCG196656 LMC196651:LMC196656 LVY196651:LVY196656 MFU196651:MFU196656 MPQ196651:MPQ196656 MZM196651:MZM196656 NJI196651:NJI196656 NTE196651:NTE196656 ODA196651:ODA196656 OMW196651:OMW196656 OWS196651:OWS196656 PGO196651:PGO196656 PQK196651:PQK196656 QAG196651:QAG196656 QKC196651:QKC196656 QTY196651:QTY196656 RDU196651:RDU196656 RNQ196651:RNQ196656 RXM196651:RXM196656 SHI196651:SHI196656 SRE196651:SRE196656 TBA196651:TBA196656 TKW196651:TKW196656 TUS196651:TUS196656 UEO196651:UEO196656 UOK196651:UOK196656 UYG196651:UYG196656 VIC196651:VIC196656 VRY196651:VRY196656 WBU196651:WBU196656 WLQ196651:WLQ196656 WVM196651:WVM196656 E262187:E262192 JA262187:JA262192 SW262187:SW262192 ACS262187:ACS262192 AMO262187:AMO262192 AWK262187:AWK262192 BGG262187:BGG262192 BQC262187:BQC262192 BZY262187:BZY262192 CJU262187:CJU262192 CTQ262187:CTQ262192 DDM262187:DDM262192 DNI262187:DNI262192 DXE262187:DXE262192 EHA262187:EHA262192 EQW262187:EQW262192 FAS262187:FAS262192 FKO262187:FKO262192 FUK262187:FUK262192 GEG262187:GEG262192 GOC262187:GOC262192 GXY262187:GXY262192 HHU262187:HHU262192 HRQ262187:HRQ262192 IBM262187:IBM262192 ILI262187:ILI262192 IVE262187:IVE262192 JFA262187:JFA262192 JOW262187:JOW262192 JYS262187:JYS262192 KIO262187:KIO262192 KSK262187:KSK262192 LCG262187:LCG262192 LMC262187:LMC262192 LVY262187:LVY262192 MFU262187:MFU262192 MPQ262187:MPQ262192 MZM262187:MZM262192 NJI262187:NJI262192 NTE262187:NTE262192 ODA262187:ODA262192 OMW262187:OMW262192 OWS262187:OWS262192 PGO262187:PGO262192 PQK262187:PQK262192 QAG262187:QAG262192 QKC262187:QKC262192 QTY262187:QTY262192 RDU262187:RDU262192 RNQ262187:RNQ262192 RXM262187:RXM262192 SHI262187:SHI262192 SRE262187:SRE262192 TBA262187:TBA262192 TKW262187:TKW262192 TUS262187:TUS262192 UEO262187:UEO262192 UOK262187:UOK262192 UYG262187:UYG262192 VIC262187:VIC262192 VRY262187:VRY262192 WBU262187:WBU262192 WLQ262187:WLQ262192 WVM262187:WVM262192 E327723:E327728 JA327723:JA327728 SW327723:SW327728 ACS327723:ACS327728 AMO327723:AMO327728 AWK327723:AWK327728 BGG327723:BGG327728 BQC327723:BQC327728 BZY327723:BZY327728 CJU327723:CJU327728 CTQ327723:CTQ327728 DDM327723:DDM327728 DNI327723:DNI327728 DXE327723:DXE327728 EHA327723:EHA327728 EQW327723:EQW327728 FAS327723:FAS327728 FKO327723:FKO327728 FUK327723:FUK327728 GEG327723:GEG327728 GOC327723:GOC327728 GXY327723:GXY327728 HHU327723:HHU327728 HRQ327723:HRQ327728 IBM327723:IBM327728 ILI327723:ILI327728 IVE327723:IVE327728 JFA327723:JFA327728 JOW327723:JOW327728 JYS327723:JYS327728 KIO327723:KIO327728 KSK327723:KSK327728 LCG327723:LCG327728 LMC327723:LMC327728 LVY327723:LVY327728 MFU327723:MFU327728 MPQ327723:MPQ327728 MZM327723:MZM327728 NJI327723:NJI327728 NTE327723:NTE327728 ODA327723:ODA327728 OMW327723:OMW327728 OWS327723:OWS327728 PGO327723:PGO327728 PQK327723:PQK327728 QAG327723:QAG327728 QKC327723:QKC327728 QTY327723:QTY327728 RDU327723:RDU327728 RNQ327723:RNQ327728 RXM327723:RXM327728 SHI327723:SHI327728 SRE327723:SRE327728 TBA327723:TBA327728 TKW327723:TKW327728 TUS327723:TUS327728 UEO327723:UEO327728 UOK327723:UOK327728 UYG327723:UYG327728 VIC327723:VIC327728 VRY327723:VRY327728 WBU327723:WBU327728 WLQ327723:WLQ327728 WVM327723:WVM327728 E393259:E393264 JA393259:JA393264 SW393259:SW393264 ACS393259:ACS393264 AMO393259:AMO393264 AWK393259:AWK393264 BGG393259:BGG393264 BQC393259:BQC393264 BZY393259:BZY393264 CJU393259:CJU393264 CTQ393259:CTQ393264 DDM393259:DDM393264 DNI393259:DNI393264 DXE393259:DXE393264 EHA393259:EHA393264 EQW393259:EQW393264 FAS393259:FAS393264 FKO393259:FKO393264 FUK393259:FUK393264 GEG393259:GEG393264 GOC393259:GOC393264 GXY393259:GXY393264 HHU393259:HHU393264 HRQ393259:HRQ393264 IBM393259:IBM393264 ILI393259:ILI393264 IVE393259:IVE393264 JFA393259:JFA393264 JOW393259:JOW393264 JYS393259:JYS393264 KIO393259:KIO393264 KSK393259:KSK393264 LCG393259:LCG393264 LMC393259:LMC393264 LVY393259:LVY393264 MFU393259:MFU393264 MPQ393259:MPQ393264 MZM393259:MZM393264 NJI393259:NJI393264 NTE393259:NTE393264 ODA393259:ODA393264 OMW393259:OMW393264 OWS393259:OWS393264 PGO393259:PGO393264 PQK393259:PQK393264 QAG393259:QAG393264 QKC393259:QKC393264 QTY393259:QTY393264 RDU393259:RDU393264 RNQ393259:RNQ393264 RXM393259:RXM393264 SHI393259:SHI393264 SRE393259:SRE393264 TBA393259:TBA393264 TKW393259:TKW393264 TUS393259:TUS393264 UEO393259:UEO393264 UOK393259:UOK393264 UYG393259:UYG393264 VIC393259:VIC393264 VRY393259:VRY393264 WBU393259:WBU393264 WLQ393259:WLQ393264 WVM393259:WVM393264 E458795:E458800 JA458795:JA458800 SW458795:SW458800 ACS458795:ACS458800 AMO458795:AMO458800 AWK458795:AWK458800 BGG458795:BGG458800 BQC458795:BQC458800 BZY458795:BZY458800 CJU458795:CJU458800 CTQ458795:CTQ458800 DDM458795:DDM458800 DNI458795:DNI458800 DXE458795:DXE458800 EHA458795:EHA458800 EQW458795:EQW458800 FAS458795:FAS458800 FKO458795:FKO458800 FUK458795:FUK458800 GEG458795:GEG458800 GOC458795:GOC458800 GXY458795:GXY458800 HHU458795:HHU458800 HRQ458795:HRQ458800 IBM458795:IBM458800 ILI458795:ILI458800 IVE458795:IVE458800 JFA458795:JFA458800 JOW458795:JOW458800 JYS458795:JYS458800 KIO458795:KIO458800 KSK458795:KSK458800 LCG458795:LCG458800 LMC458795:LMC458800 LVY458795:LVY458800 MFU458795:MFU458800 MPQ458795:MPQ458800 MZM458795:MZM458800 NJI458795:NJI458800 NTE458795:NTE458800 ODA458795:ODA458800 OMW458795:OMW458800 OWS458795:OWS458800 PGO458795:PGO458800 PQK458795:PQK458800 QAG458795:QAG458800 QKC458795:QKC458800 QTY458795:QTY458800 RDU458795:RDU458800 RNQ458795:RNQ458800 RXM458795:RXM458800 SHI458795:SHI458800 SRE458795:SRE458800 TBA458795:TBA458800 TKW458795:TKW458800 TUS458795:TUS458800 UEO458795:UEO458800 UOK458795:UOK458800 UYG458795:UYG458800 VIC458795:VIC458800 VRY458795:VRY458800 WBU458795:WBU458800 WLQ458795:WLQ458800 WVM458795:WVM458800 E524331:E524336 JA524331:JA524336 SW524331:SW524336 ACS524331:ACS524336 AMO524331:AMO524336 AWK524331:AWK524336 BGG524331:BGG524336 BQC524331:BQC524336 BZY524331:BZY524336 CJU524331:CJU524336 CTQ524331:CTQ524336 DDM524331:DDM524336 DNI524331:DNI524336 DXE524331:DXE524336 EHA524331:EHA524336 EQW524331:EQW524336 FAS524331:FAS524336 FKO524331:FKO524336 FUK524331:FUK524336 GEG524331:GEG524336 GOC524331:GOC524336 GXY524331:GXY524336 HHU524331:HHU524336 HRQ524331:HRQ524336 IBM524331:IBM524336 ILI524331:ILI524336 IVE524331:IVE524336 JFA524331:JFA524336 JOW524331:JOW524336 JYS524331:JYS524336 KIO524331:KIO524336 KSK524331:KSK524336 LCG524331:LCG524336 LMC524331:LMC524336 LVY524331:LVY524336 MFU524331:MFU524336 MPQ524331:MPQ524336 MZM524331:MZM524336 NJI524331:NJI524336 NTE524331:NTE524336 ODA524331:ODA524336 OMW524331:OMW524336 OWS524331:OWS524336 PGO524331:PGO524336 PQK524331:PQK524336 QAG524331:QAG524336 QKC524331:QKC524336 QTY524331:QTY524336 RDU524331:RDU524336 RNQ524331:RNQ524336 RXM524331:RXM524336 SHI524331:SHI524336 SRE524331:SRE524336 TBA524331:TBA524336 TKW524331:TKW524336 TUS524331:TUS524336 UEO524331:UEO524336 UOK524331:UOK524336 UYG524331:UYG524336 VIC524331:VIC524336 VRY524331:VRY524336 WBU524331:WBU524336 WLQ524331:WLQ524336 WVM524331:WVM524336 E589867:E589872 JA589867:JA589872 SW589867:SW589872 ACS589867:ACS589872 AMO589867:AMO589872 AWK589867:AWK589872 BGG589867:BGG589872 BQC589867:BQC589872 BZY589867:BZY589872 CJU589867:CJU589872 CTQ589867:CTQ589872 DDM589867:DDM589872 DNI589867:DNI589872 DXE589867:DXE589872 EHA589867:EHA589872 EQW589867:EQW589872 FAS589867:FAS589872 FKO589867:FKO589872 FUK589867:FUK589872 GEG589867:GEG589872 GOC589867:GOC589872 GXY589867:GXY589872 HHU589867:HHU589872 HRQ589867:HRQ589872 IBM589867:IBM589872 ILI589867:ILI589872 IVE589867:IVE589872 JFA589867:JFA589872 JOW589867:JOW589872 JYS589867:JYS589872 KIO589867:KIO589872 KSK589867:KSK589872 LCG589867:LCG589872 LMC589867:LMC589872 LVY589867:LVY589872 MFU589867:MFU589872 MPQ589867:MPQ589872 MZM589867:MZM589872 NJI589867:NJI589872 NTE589867:NTE589872 ODA589867:ODA589872 OMW589867:OMW589872 OWS589867:OWS589872 PGO589867:PGO589872 PQK589867:PQK589872 QAG589867:QAG589872 QKC589867:QKC589872 QTY589867:QTY589872 RDU589867:RDU589872 RNQ589867:RNQ589872 RXM589867:RXM589872 SHI589867:SHI589872 SRE589867:SRE589872 TBA589867:TBA589872 TKW589867:TKW589872 TUS589867:TUS589872 UEO589867:UEO589872 UOK589867:UOK589872 UYG589867:UYG589872 VIC589867:VIC589872 VRY589867:VRY589872 WBU589867:WBU589872 WLQ589867:WLQ589872 WVM589867:WVM589872 E655403:E655408 JA655403:JA655408 SW655403:SW655408 ACS655403:ACS655408 AMO655403:AMO655408 AWK655403:AWK655408 BGG655403:BGG655408 BQC655403:BQC655408 BZY655403:BZY655408 CJU655403:CJU655408 CTQ655403:CTQ655408 DDM655403:DDM655408 DNI655403:DNI655408 DXE655403:DXE655408 EHA655403:EHA655408 EQW655403:EQW655408 FAS655403:FAS655408 FKO655403:FKO655408 FUK655403:FUK655408 GEG655403:GEG655408 GOC655403:GOC655408 GXY655403:GXY655408 HHU655403:HHU655408 HRQ655403:HRQ655408 IBM655403:IBM655408 ILI655403:ILI655408 IVE655403:IVE655408 JFA655403:JFA655408 JOW655403:JOW655408 JYS655403:JYS655408 KIO655403:KIO655408 KSK655403:KSK655408 LCG655403:LCG655408 LMC655403:LMC655408 LVY655403:LVY655408 MFU655403:MFU655408 MPQ655403:MPQ655408 MZM655403:MZM655408 NJI655403:NJI655408 NTE655403:NTE655408 ODA655403:ODA655408 OMW655403:OMW655408 OWS655403:OWS655408 PGO655403:PGO655408 PQK655403:PQK655408 QAG655403:QAG655408 QKC655403:QKC655408 QTY655403:QTY655408 RDU655403:RDU655408 RNQ655403:RNQ655408 RXM655403:RXM655408 SHI655403:SHI655408 SRE655403:SRE655408 TBA655403:TBA655408 TKW655403:TKW655408 TUS655403:TUS655408 UEO655403:UEO655408 UOK655403:UOK655408 UYG655403:UYG655408 VIC655403:VIC655408 VRY655403:VRY655408 WBU655403:WBU655408 WLQ655403:WLQ655408 WVM655403:WVM655408 E720939:E720944 JA720939:JA720944 SW720939:SW720944 ACS720939:ACS720944 AMO720939:AMO720944 AWK720939:AWK720944 BGG720939:BGG720944 BQC720939:BQC720944 BZY720939:BZY720944 CJU720939:CJU720944 CTQ720939:CTQ720944 DDM720939:DDM720944 DNI720939:DNI720944 DXE720939:DXE720944 EHA720939:EHA720944 EQW720939:EQW720944 FAS720939:FAS720944 FKO720939:FKO720944 FUK720939:FUK720944 GEG720939:GEG720944 GOC720939:GOC720944 GXY720939:GXY720944 HHU720939:HHU720944 HRQ720939:HRQ720944 IBM720939:IBM720944 ILI720939:ILI720944 IVE720939:IVE720944 JFA720939:JFA720944 JOW720939:JOW720944 JYS720939:JYS720944 KIO720939:KIO720944 KSK720939:KSK720944 LCG720939:LCG720944 LMC720939:LMC720944 LVY720939:LVY720944 MFU720939:MFU720944 MPQ720939:MPQ720944 MZM720939:MZM720944 NJI720939:NJI720944 NTE720939:NTE720944 ODA720939:ODA720944 OMW720939:OMW720944 OWS720939:OWS720944 PGO720939:PGO720944 PQK720939:PQK720944 QAG720939:QAG720944 QKC720939:QKC720944 QTY720939:QTY720944 RDU720939:RDU720944 RNQ720939:RNQ720944 RXM720939:RXM720944 SHI720939:SHI720944 SRE720939:SRE720944 TBA720939:TBA720944 TKW720939:TKW720944 TUS720939:TUS720944 UEO720939:UEO720944 UOK720939:UOK720944 UYG720939:UYG720944 VIC720939:VIC720944 VRY720939:VRY720944 WBU720939:WBU720944 WLQ720939:WLQ720944 WVM720939:WVM720944 E786475:E786480 JA786475:JA786480 SW786475:SW786480 ACS786475:ACS786480 AMO786475:AMO786480 AWK786475:AWK786480 BGG786475:BGG786480 BQC786475:BQC786480 BZY786475:BZY786480 CJU786475:CJU786480 CTQ786475:CTQ786480 DDM786475:DDM786480 DNI786475:DNI786480 DXE786475:DXE786480 EHA786475:EHA786480 EQW786475:EQW786480 FAS786475:FAS786480 FKO786475:FKO786480 FUK786475:FUK786480 GEG786475:GEG786480 GOC786475:GOC786480 GXY786475:GXY786480 HHU786475:HHU786480 HRQ786475:HRQ786480 IBM786475:IBM786480 ILI786475:ILI786480 IVE786475:IVE786480 JFA786475:JFA786480 JOW786475:JOW786480 JYS786475:JYS786480 KIO786475:KIO786480 KSK786475:KSK786480 LCG786475:LCG786480 LMC786475:LMC786480 LVY786475:LVY786480 MFU786475:MFU786480 MPQ786475:MPQ786480 MZM786475:MZM786480 NJI786475:NJI786480 NTE786475:NTE786480 ODA786475:ODA786480 OMW786475:OMW786480 OWS786475:OWS786480 PGO786475:PGO786480 PQK786475:PQK786480 QAG786475:QAG786480 QKC786475:QKC786480 QTY786475:QTY786480 RDU786475:RDU786480 RNQ786475:RNQ786480 RXM786475:RXM786480 SHI786475:SHI786480 SRE786475:SRE786480 TBA786475:TBA786480 TKW786475:TKW786480 TUS786475:TUS786480 UEO786475:UEO786480 UOK786475:UOK786480 UYG786475:UYG786480 VIC786475:VIC786480 VRY786475:VRY786480 WBU786475:WBU786480 WLQ786475:WLQ786480 WVM786475:WVM786480 E852011:E852016 JA852011:JA852016 SW852011:SW852016 ACS852011:ACS852016 AMO852011:AMO852016 AWK852011:AWK852016 BGG852011:BGG852016 BQC852011:BQC852016 BZY852011:BZY852016 CJU852011:CJU852016 CTQ852011:CTQ852016 DDM852011:DDM852016 DNI852011:DNI852016 DXE852011:DXE852016 EHA852011:EHA852016 EQW852011:EQW852016 FAS852011:FAS852016 FKO852011:FKO852016 FUK852011:FUK852016 GEG852011:GEG852016 GOC852011:GOC852016 GXY852011:GXY852016 HHU852011:HHU852016 HRQ852011:HRQ852016 IBM852011:IBM852016 ILI852011:ILI852016 IVE852011:IVE852016 JFA852011:JFA852016 JOW852011:JOW852016 JYS852011:JYS852016 KIO852011:KIO852016 KSK852011:KSK852016 LCG852011:LCG852016 LMC852011:LMC852016 LVY852011:LVY852016 MFU852011:MFU852016 MPQ852011:MPQ852016 MZM852011:MZM852016 NJI852011:NJI852016 NTE852011:NTE852016 ODA852011:ODA852016 OMW852011:OMW852016 OWS852011:OWS852016 PGO852011:PGO852016 PQK852011:PQK852016 QAG852011:QAG852016 QKC852011:QKC852016 QTY852011:QTY852016 RDU852011:RDU852016 RNQ852011:RNQ852016 RXM852011:RXM852016 SHI852011:SHI852016 SRE852011:SRE852016 TBA852011:TBA852016 TKW852011:TKW852016 TUS852011:TUS852016 UEO852011:UEO852016 UOK852011:UOK852016 UYG852011:UYG852016 VIC852011:VIC852016 VRY852011:VRY852016 WBU852011:WBU852016 WLQ852011:WLQ852016 WVM852011:WVM852016 E917547:E917552 JA917547:JA917552 SW917547:SW917552 ACS917547:ACS917552 AMO917547:AMO917552 AWK917547:AWK917552 BGG917547:BGG917552 BQC917547:BQC917552 BZY917547:BZY917552 CJU917547:CJU917552 CTQ917547:CTQ917552 DDM917547:DDM917552 DNI917547:DNI917552 DXE917547:DXE917552 EHA917547:EHA917552 EQW917547:EQW917552 FAS917547:FAS917552 FKO917547:FKO917552 FUK917547:FUK917552 GEG917547:GEG917552 GOC917547:GOC917552 GXY917547:GXY917552 HHU917547:HHU917552 HRQ917547:HRQ917552 IBM917547:IBM917552 ILI917547:ILI917552 IVE917547:IVE917552 JFA917547:JFA917552 JOW917547:JOW917552 JYS917547:JYS917552 KIO917547:KIO917552 KSK917547:KSK917552 LCG917547:LCG917552 LMC917547:LMC917552 LVY917547:LVY917552 MFU917547:MFU917552 MPQ917547:MPQ917552 MZM917547:MZM917552 NJI917547:NJI917552 NTE917547:NTE917552 ODA917547:ODA917552 OMW917547:OMW917552 OWS917547:OWS917552 PGO917547:PGO917552 PQK917547:PQK917552 QAG917547:QAG917552 QKC917547:QKC917552 QTY917547:QTY917552 RDU917547:RDU917552 RNQ917547:RNQ917552 RXM917547:RXM917552 SHI917547:SHI917552 SRE917547:SRE917552 TBA917547:TBA917552 TKW917547:TKW917552 TUS917547:TUS917552 UEO917547:UEO917552 UOK917547:UOK917552 UYG917547:UYG917552 VIC917547:VIC917552 VRY917547:VRY917552 WBU917547:WBU917552 WLQ917547:WLQ917552 WVM917547:WVM917552 E983083:E983088 JA983083:JA983088 SW983083:SW983088 ACS983083:ACS983088 AMO983083:AMO983088 AWK983083:AWK983088 BGG983083:BGG983088 BQC983083:BQC983088 BZY983083:BZY983088 CJU983083:CJU983088 CTQ983083:CTQ983088 DDM983083:DDM983088 DNI983083:DNI983088 DXE983083:DXE983088 EHA983083:EHA983088 EQW983083:EQW983088 FAS983083:FAS983088 FKO983083:FKO983088 FUK983083:FUK983088 GEG983083:GEG983088 GOC983083:GOC983088 GXY983083:GXY983088 HHU983083:HHU983088 HRQ983083:HRQ983088 IBM983083:IBM983088 ILI983083:ILI983088 IVE983083:IVE983088 JFA983083:JFA983088 JOW983083:JOW983088 JYS983083:JYS983088 KIO983083:KIO983088 KSK983083:KSK983088 LCG983083:LCG983088 LMC983083:LMC983088 LVY983083:LVY983088 MFU983083:MFU983088 MPQ983083:MPQ983088 MZM983083:MZM983088 NJI983083:NJI983088 NTE983083:NTE983088 ODA983083:ODA983088 OMW983083:OMW983088 OWS983083:OWS983088 PGO983083:PGO983088 PQK983083:PQK983088 QAG983083:QAG983088 QKC983083:QKC983088 QTY983083:QTY983088 RDU983083:RDU983088 RNQ983083:RNQ983088 RXM983083:RXM983088 SHI983083:SHI983088 SRE983083:SRE983088 TBA983083:TBA983088 TKW983083:TKW983088 TUS983083:TUS983088 UEO983083:UEO983088 UOK983083:UOK983088 UYG983083:UYG983088 VIC983083:VIC983088 VRY983083:VRY983088 WBU983083:WBU983088 WLQ983083:WLQ983088 WVM983083:WVM983088" xr:uid="{EA3717DB-BD30-4C04-A1C7-B00F165604E5}">
      <formula1>ValueChroma</formula1>
    </dataValidation>
    <dataValidation type="list" allowBlank="1" showInputMessage="1" showErrorMessage="1" sqref="F43:F48 JB43:JB48 SX43:SX48 ACT43:ACT48 AMP43:AMP48 AWL43:AWL48 BGH43:BGH48 BQD43:BQD48 BZZ43:BZZ48 CJV43:CJV48 CTR43:CTR48 DDN43:DDN48 DNJ43:DNJ48 DXF43:DXF48 EHB43:EHB48 EQX43:EQX48 FAT43:FAT48 FKP43:FKP48 FUL43:FUL48 GEH43:GEH48 GOD43:GOD48 GXZ43:GXZ48 HHV43:HHV48 HRR43:HRR48 IBN43:IBN48 ILJ43:ILJ48 IVF43:IVF48 JFB43:JFB48 JOX43:JOX48 JYT43:JYT48 KIP43:KIP48 KSL43:KSL48 LCH43:LCH48 LMD43:LMD48 LVZ43:LVZ48 MFV43:MFV48 MPR43:MPR48 MZN43:MZN48 NJJ43:NJJ48 NTF43:NTF48 ODB43:ODB48 OMX43:OMX48 OWT43:OWT48 PGP43:PGP48 PQL43:PQL48 QAH43:QAH48 QKD43:QKD48 QTZ43:QTZ48 RDV43:RDV48 RNR43:RNR48 RXN43:RXN48 SHJ43:SHJ48 SRF43:SRF48 TBB43:TBB48 TKX43:TKX48 TUT43:TUT48 UEP43:UEP48 UOL43:UOL48 UYH43:UYH48 VID43:VID48 VRZ43:VRZ48 WBV43:WBV48 WLR43:WLR48 WVN43:WVN48 F65579:F65584 JB65579:JB65584 SX65579:SX65584 ACT65579:ACT65584 AMP65579:AMP65584 AWL65579:AWL65584 BGH65579:BGH65584 BQD65579:BQD65584 BZZ65579:BZZ65584 CJV65579:CJV65584 CTR65579:CTR65584 DDN65579:DDN65584 DNJ65579:DNJ65584 DXF65579:DXF65584 EHB65579:EHB65584 EQX65579:EQX65584 FAT65579:FAT65584 FKP65579:FKP65584 FUL65579:FUL65584 GEH65579:GEH65584 GOD65579:GOD65584 GXZ65579:GXZ65584 HHV65579:HHV65584 HRR65579:HRR65584 IBN65579:IBN65584 ILJ65579:ILJ65584 IVF65579:IVF65584 JFB65579:JFB65584 JOX65579:JOX65584 JYT65579:JYT65584 KIP65579:KIP65584 KSL65579:KSL65584 LCH65579:LCH65584 LMD65579:LMD65584 LVZ65579:LVZ65584 MFV65579:MFV65584 MPR65579:MPR65584 MZN65579:MZN65584 NJJ65579:NJJ65584 NTF65579:NTF65584 ODB65579:ODB65584 OMX65579:OMX65584 OWT65579:OWT65584 PGP65579:PGP65584 PQL65579:PQL65584 QAH65579:QAH65584 QKD65579:QKD65584 QTZ65579:QTZ65584 RDV65579:RDV65584 RNR65579:RNR65584 RXN65579:RXN65584 SHJ65579:SHJ65584 SRF65579:SRF65584 TBB65579:TBB65584 TKX65579:TKX65584 TUT65579:TUT65584 UEP65579:UEP65584 UOL65579:UOL65584 UYH65579:UYH65584 VID65579:VID65584 VRZ65579:VRZ65584 WBV65579:WBV65584 WLR65579:WLR65584 WVN65579:WVN65584 F131115:F131120 JB131115:JB131120 SX131115:SX131120 ACT131115:ACT131120 AMP131115:AMP131120 AWL131115:AWL131120 BGH131115:BGH131120 BQD131115:BQD131120 BZZ131115:BZZ131120 CJV131115:CJV131120 CTR131115:CTR131120 DDN131115:DDN131120 DNJ131115:DNJ131120 DXF131115:DXF131120 EHB131115:EHB131120 EQX131115:EQX131120 FAT131115:FAT131120 FKP131115:FKP131120 FUL131115:FUL131120 GEH131115:GEH131120 GOD131115:GOD131120 GXZ131115:GXZ131120 HHV131115:HHV131120 HRR131115:HRR131120 IBN131115:IBN131120 ILJ131115:ILJ131120 IVF131115:IVF131120 JFB131115:JFB131120 JOX131115:JOX131120 JYT131115:JYT131120 KIP131115:KIP131120 KSL131115:KSL131120 LCH131115:LCH131120 LMD131115:LMD131120 LVZ131115:LVZ131120 MFV131115:MFV131120 MPR131115:MPR131120 MZN131115:MZN131120 NJJ131115:NJJ131120 NTF131115:NTF131120 ODB131115:ODB131120 OMX131115:OMX131120 OWT131115:OWT131120 PGP131115:PGP131120 PQL131115:PQL131120 QAH131115:QAH131120 QKD131115:QKD131120 QTZ131115:QTZ131120 RDV131115:RDV131120 RNR131115:RNR131120 RXN131115:RXN131120 SHJ131115:SHJ131120 SRF131115:SRF131120 TBB131115:TBB131120 TKX131115:TKX131120 TUT131115:TUT131120 UEP131115:UEP131120 UOL131115:UOL131120 UYH131115:UYH131120 VID131115:VID131120 VRZ131115:VRZ131120 WBV131115:WBV131120 WLR131115:WLR131120 WVN131115:WVN131120 F196651:F196656 JB196651:JB196656 SX196651:SX196656 ACT196651:ACT196656 AMP196651:AMP196656 AWL196651:AWL196656 BGH196651:BGH196656 BQD196651:BQD196656 BZZ196651:BZZ196656 CJV196651:CJV196656 CTR196651:CTR196656 DDN196651:DDN196656 DNJ196651:DNJ196656 DXF196651:DXF196656 EHB196651:EHB196656 EQX196651:EQX196656 FAT196651:FAT196656 FKP196651:FKP196656 FUL196651:FUL196656 GEH196651:GEH196656 GOD196651:GOD196656 GXZ196651:GXZ196656 HHV196651:HHV196656 HRR196651:HRR196656 IBN196651:IBN196656 ILJ196651:ILJ196656 IVF196651:IVF196656 JFB196651:JFB196656 JOX196651:JOX196656 JYT196651:JYT196656 KIP196651:KIP196656 KSL196651:KSL196656 LCH196651:LCH196656 LMD196651:LMD196656 LVZ196651:LVZ196656 MFV196651:MFV196656 MPR196651:MPR196656 MZN196651:MZN196656 NJJ196651:NJJ196656 NTF196651:NTF196656 ODB196651:ODB196656 OMX196651:OMX196656 OWT196651:OWT196656 PGP196651:PGP196656 PQL196651:PQL196656 QAH196651:QAH196656 QKD196651:QKD196656 QTZ196651:QTZ196656 RDV196651:RDV196656 RNR196651:RNR196656 RXN196651:RXN196656 SHJ196651:SHJ196656 SRF196651:SRF196656 TBB196651:TBB196656 TKX196651:TKX196656 TUT196651:TUT196656 UEP196651:UEP196656 UOL196651:UOL196656 UYH196651:UYH196656 VID196651:VID196656 VRZ196651:VRZ196656 WBV196651:WBV196656 WLR196651:WLR196656 WVN196651:WVN196656 F262187:F262192 JB262187:JB262192 SX262187:SX262192 ACT262187:ACT262192 AMP262187:AMP262192 AWL262187:AWL262192 BGH262187:BGH262192 BQD262187:BQD262192 BZZ262187:BZZ262192 CJV262187:CJV262192 CTR262187:CTR262192 DDN262187:DDN262192 DNJ262187:DNJ262192 DXF262187:DXF262192 EHB262187:EHB262192 EQX262187:EQX262192 FAT262187:FAT262192 FKP262187:FKP262192 FUL262187:FUL262192 GEH262187:GEH262192 GOD262187:GOD262192 GXZ262187:GXZ262192 HHV262187:HHV262192 HRR262187:HRR262192 IBN262187:IBN262192 ILJ262187:ILJ262192 IVF262187:IVF262192 JFB262187:JFB262192 JOX262187:JOX262192 JYT262187:JYT262192 KIP262187:KIP262192 KSL262187:KSL262192 LCH262187:LCH262192 LMD262187:LMD262192 LVZ262187:LVZ262192 MFV262187:MFV262192 MPR262187:MPR262192 MZN262187:MZN262192 NJJ262187:NJJ262192 NTF262187:NTF262192 ODB262187:ODB262192 OMX262187:OMX262192 OWT262187:OWT262192 PGP262187:PGP262192 PQL262187:PQL262192 QAH262187:QAH262192 QKD262187:QKD262192 QTZ262187:QTZ262192 RDV262187:RDV262192 RNR262187:RNR262192 RXN262187:RXN262192 SHJ262187:SHJ262192 SRF262187:SRF262192 TBB262187:TBB262192 TKX262187:TKX262192 TUT262187:TUT262192 UEP262187:UEP262192 UOL262187:UOL262192 UYH262187:UYH262192 VID262187:VID262192 VRZ262187:VRZ262192 WBV262187:WBV262192 WLR262187:WLR262192 WVN262187:WVN262192 F327723:F327728 JB327723:JB327728 SX327723:SX327728 ACT327723:ACT327728 AMP327723:AMP327728 AWL327723:AWL327728 BGH327723:BGH327728 BQD327723:BQD327728 BZZ327723:BZZ327728 CJV327723:CJV327728 CTR327723:CTR327728 DDN327723:DDN327728 DNJ327723:DNJ327728 DXF327723:DXF327728 EHB327723:EHB327728 EQX327723:EQX327728 FAT327723:FAT327728 FKP327723:FKP327728 FUL327723:FUL327728 GEH327723:GEH327728 GOD327723:GOD327728 GXZ327723:GXZ327728 HHV327723:HHV327728 HRR327723:HRR327728 IBN327723:IBN327728 ILJ327723:ILJ327728 IVF327723:IVF327728 JFB327723:JFB327728 JOX327723:JOX327728 JYT327723:JYT327728 KIP327723:KIP327728 KSL327723:KSL327728 LCH327723:LCH327728 LMD327723:LMD327728 LVZ327723:LVZ327728 MFV327723:MFV327728 MPR327723:MPR327728 MZN327723:MZN327728 NJJ327723:NJJ327728 NTF327723:NTF327728 ODB327723:ODB327728 OMX327723:OMX327728 OWT327723:OWT327728 PGP327723:PGP327728 PQL327723:PQL327728 QAH327723:QAH327728 QKD327723:QKD327728 QTZ327723:QTZ327728 RDV327723:RDV327728 RNR327723:RNR327728 RXN327723:RXN327728 SHJ327723:SHJ327728 SRF327723:SRF327728 TBB327723:TBB327728 TKX327723:TKX327728 TUT327723:TUT327728 UEP327723:UEP327728 UOL327723:UOL327728 UYH327723:UYH327728 VID327723:VID327728 VRZ327723:VRZ327728 WBV327723:WBV327728 WLR327723:WLR327728 WVN327723:WVN327728 F393259:F393264 JB393259:JB393264 SX393259:SX393264 ACT393259:ACT393264 AMP393259:AMP393264 AWL393259:AWL393264 BGH393259:BGH393264 BQD393259:BQD393264 BZZ393259:BZZ393264 CJV393259:CJV393264 CTR393259:CTR393264 DDN393259:DDN393264 DNJ393259:DNJ393264 DXF393259:DXF393264 EHB393259:EHB393264 EQX393259:EQX393264 FAT393259:FAT393264 FKP393259:FKP393264 FUL393259:FUL393264 GEH393259:GEH393264 GOD393259:GOD393264 GXZ393259:GXZ393264 HHV393259:HHV393264 HRR393259:HRR393264 IBN393259:IBN393264 ILJ393259:ILJ393264 IVF393259:IVF393264 JFB393259:JFB393264 JOX393259:JOX393264 JYT393259:JYT393264 KIP393259:KIP393264 KSL393259:KSL393264 LCH393259:LCH393264 LMD393259:LMD393264 LVZ393259:LVZ393264 MFV393259:MFV393264 MPR393259:MPR393264 MZN393259:MZN393264 NJJ393259:NJJ393264 NTF393259:NTF393264 ODB393259:ODB393264 OMX393259:OMX393264 OWT393259:OWT393264 PGP393259:PGP393264 PQL393259:PQL393264 QAH393259:QAH393264 QKD393259:QKD393264 QTZ393259:QTZ393264 RDV393259:RDV393264 RNR393259:RNR393264 RXN393259:RXN393264 SHJ393259:SHJ393264 SRF393259:SRF393264 TBB393259:TBB393264 TKX393259:TKX393264 TUT393259:TUT393264 UEP393259:UEP393264 UOL393259:UOL393264 UYH393259:UYH393264 VID393259:VID393264 VRZ393259:VRZ393264 WBV393259:WBV393264 WLR393259:WLR393264 WVN393259:WVN393264 F458795:F458800 JB458795:JB458800 SX458795:SX458800 ACT458795:ACT458800 AMP458795:AMP458800 AWL458795:AWL458800 BGH458795:BGH458800 BQD458795:BQD458800 BZZ458795:BZZ458800 CJV458795:CJV458800 CTR458795:CTR458800 DDN458795:DDN458800 DNJ458795:DNJ458800 DXF458795:DXF458800 EHB458795:EHB458800 EQX458795:EQX458800 FAT458795:FAT458800 FKP458795:FKP458800 FUL458795:FUL458800 GEH458795:GEH458800 GOD458795:GOD458800 GXZ458795:GXZ458800 HHV458795:HHV458800 HRR458795:HRR458800 IBN458795:IBN458800 ILJ458795:ILJ458800 IVF458795:IVF458800 JFB458795:JFB458800 JOX458795:JOX458800 JYT458795:JYT458800 KIP458795:KIP458800 KSL458795:KSL458800 LCH458795:LCH458800 LMD458795:LMD458800 LVZ458795:LVZ458800 MFV458795:MFV458800 MPR458795:MPR458800 MZN458795:MZN458800 NJJ458795:NJJ458800 NTF458795:NTF458800 ODB458795:ODB458800 OMX458795:OMX458800 OWT458795:OWT458800 PGP458795:PGP458800 PQL458795:PQL458800 QAH458795:QAH458800 QKD458795:QKD458800 QTZ458795:QTZ458800 RDV458795:RDV458800 RNR458795:RNR458800 RXN458795:RXN458800 SHJ458795:SHJ458800 SRF458795:SRF458800 TBB458795:TBB458800 TKX458795:TKX458800 TUT458795:TUT458800 UEP458795:UEP458800 UOL458795:UOL458800 UYH458795:UYH458800 VID458795:VID458800 VRZ458795:VRZ458800 WBV458795:WBV458800 WLR458795:WLR458800 WVN458795:WVN458800 F524331:F524336 JB524331:JB524336 SX524331:SX524336 ACT524331:ACT524336 AMP524331:AMP524336 AWL524331:AWL524336 BGH524331:BGH524336 BQD524331:BQD524336 BZZ524331:BZZ524336 CJV524331:CJV524336 CTR524331:CTR524336 DDN524331:DDN524336 DNJ524331:DNJ524336 DXF524331:DXF524336 EHB524331:EHB524336 EQX524331:EQX524336 FAT524331:FAT524336 FKP524331:FKP524336 FUL524331:FUL524336 GEH524331:GEH524336 GOD524331:GOD524336 GXZ524331:GXZ524336 HHV524331:HHV524336 HRR524331:HRR524336 IBN524331:IBN524336 ILJ524331:ILJ524336 IVF524331:IVF524336 JFB524331:JFB524336 JOX524331:JOX524336 JYT524331:JYT524336 KIP524331:KIP524336 KSL524331:KSL524336 LCH524331:LCH524336 LMD524331:LMD524336 LVZ524331:LVZ524336 MFV524331:MFV524336 MPR524331:MPR524336 MZN524331:MZN524336 NJJ524331:NJJ524336 NTF524331:NTF524336 ODB524331:ODB524336 OMX524331:OMX524336 OWT524331:OWT524336 PGP524331:PGP524336 PQL524331:PQL524336 QAH524331:QAH524336 QKD524331:QKD524336 QTZ524331:QTZ524336 RDV524331:RDV524336 RNR524331:RNR524336 RXN524331:RXN524336 SHJ524331:SHJ524336 SRF524331:SRF524336 TBB524331:TBB524336 TKX524331:TKX524336 TUT524331:TUT524336 UEP524331:UEP524336 UOL524331:UOL524336 UYH524331:UYH524336 VID524331:VID524336 VRZ524331:VRZ524336 WBV524331:WBV524336 WLR524331:WLR524336 WVN524331:WVN524336 F589867:F589872 JB589867:JB589872 SX589867:SX589872 ACT589867:ACT589872 AMP589867:AMP589872 AWL589867:AWL589872 BGH589867:BGH589872 BQD589867:BQD589872 BZZ589867:BZZ589872 CJV589867:CJV589872 CTR589867:CTR589872 DDN589867:DDN589872 DNJ589867:DNJ589872 DXF589867:DXF589872 EHB589867:EHB589872 EQX589867:EQX589872 FAT589867:FAT589872 FKP589867:FKP589872 FUL589867:FUL589872 GEH589867:GEH589872 GOD589867:GOD589872 GXZ589867:GXZ589872 HHV589867:HHV589872 HRR589867:HRR589872 IBN589867:IBN589872 ILJ589867:ILJ589872 IVF589867:IVF589872 JFB589867:JFB589872 JOX589867:JOX589872 JYT589867:JYT589872 KIP589867:KIP589872 KSL589867:KSL589872 LCH589867:LCH589872 LMD589867:LMD589872 LVZ589867:LVZ589872 MFV589867:MFV589872 MPR589867:MPR589872 MZN589867:MZN589872 NJJ589867:NJJ589872 NTF589867:NTF589872 ODB589867:ODB589872 OMX589867:OMX589872 OWT589867:OWT589872 PGP589867:PGP589872 PQL589867:PQL589872 QAH589867:QAH589872 QKD589867:QKD589872 QTZ589867:QTZ589872 RDV589867:RDV589872 RNR589867:RNR589872 RXN589867:RXN589872 SHJ589867:SHJ589872 SRF589867:SRF589872 TBB589867:TBB589872 TKX589867:TKX589872 TUT589867:TUT589872 UEP589867:UEP589872 UOL589867:UOL589872 UYH589867:UYH589872 VID589867:VID589872 VRZ589867:VRZ589872 WBV589867:WBV589872 WLR589867:WLR589872 WVN589867:WVN589872 F655403:F655408 JB655403:JB655408 SX655403:SX655408 ACT655403:ACT655408 AMP655403:AMP655408 AWL655403:AWL655408 BGH655403:BGH655408 BQD655403:BQD655408 BZZ655403:BZZ655408 CJV655403:CJV655408 CTR655403:CTR655408 DDN655403:DDN655408 DNJ655403:DNJ655408 DXF655403:DXF655408 EHB655403:EHB655408 EQX655403:EQX655408 FAT655403:FAT655408 FKP655403:FKP655408 FUL655403:FUL655408 GEH655403:GEH655408 GOD655403:GOD655408 GXZ655403:GXZ655408 HHV655403:HHV655408 HRR655403:HRR655408 IBN655403:IBN655408 ILJ655403:ILJ655408 IVF655403:IVF655408 JFB655403:JFB655408 JOX655403:JOX655408 JYT655403:JYT655408 KIP655403:KIP655408 KSL655403:KSL655408 LCH655403:LCH655408 LMD655403:LMD655408 LVZ655403:LVZ655408 MFV655403:MFV655408 MPR655403:MPR655408 MZN655403:MZN655408 NJJ655403:NJJ655408 NTF655403:NTF655408 ODB655403:ODB655408 OMX655403:OMX655408 OWT655403:OWT655408 PGP655403:PGP655408 PQL655403:PQL655408 QAH655403:QAH655408 QKD655403:QKD655408 QTZ655403:QTZ655408 RDV655403:RDV655408 RNR655403:RNR655408 RXN655403:RXN655408 SHJ655403:SHJ655408 SRF655403:SRF655408 TBB655403:TBB655408 TKX655403:TKX655408 TUT655403:TUT655408 UEP655403:UEP655408 UOL655403:UOL655408 UYH655403:UYH655408 VID655403:VID655408 VRZ655403:VRZ655408 WBV655403:WBV655408 WLR655403:WLR655408 WVN655403:WVN655408 F720939:F720944 JB720939:JB720944 SX720939:SX720944 ACT720939:ACT720944 AMP720939:AMP720944 AWL720939:AWL720944 BGH720939:BGH720944 BQD720939:BQD720944 BZZ720939:BZZ720944 CJV720939:CJV720944 CTR720939:CTR720944 DDN720939:DDN720944 DNJ720939:DNJ720944 DXF720939:DXF720944 EHB720939:EHB720944 EQX720939:EQX720944 FAT720939:FAT720944 FKP720939:FKP720944 FUL720939:FUL720944 GEH720939:GEH720944 GOD720939:GOD720944 GXZ720939:GXZ720944 HHV720939:HHV720944 HRR720939:HRR720944 IBN720939:IBN720944 ILJ720939:ILJ720944 IVF720939:IVF720944 JFB720939:JFB720944 JOX720939:JOX720944 JYT720939:JYT720944 KIP720939:KIP720944 KSL720939:KSL720944 LCH720939:LCH720944 LMD720939:LMD720944 LVZ720939:LVZ720944 MFV720939:MFV720944 MPR720939:MPR720944 MZN720939:MZN720944 NJJ720939:NJJ720944 NTF720939:NTF720944 ODB720939:ODB720944 OMX720939:OMX720944 OWT720939:OWT720944 PGP720939:PGP720944 PQL720939:PQL720944 QAH720939:QAH720944 QKD720939:QKD720944 QTZ720939:QTZ720944 RDV720939:RDV720944 RNR720939:RNR720944 RXN720939:RXN720944 SHJ720939:SHJ720944 SRF720939:SRF720944 TBB720939:TBB720944 TKX720939:TKX720944 TUT720939:TUT720944 UEP720939:UEP720944 UOL720939:UOL720944 UYH720939:UYH720944 VID720939:VID720944 VRZ720939:VRZ720944 WBV720939:WBV720944 WLR720939:WLR720944 WVN720939:WVN720944 F786475:F786480 JB786475:JB786480 SX786475:SX786480 ACT786475:ACT786480 AMP786475:AMP786480 AWL786475:AWL786480 BGH786475:BGH786480 BQD786475:BQD786480 BZZ786475:BZZ786480 CJV786475:CJV786480 CTR786475:CTR786480 DDN786475:DDN786480 DNJ786475:DNJ786480 DXF786475:DXF786480 EHB786475:EHB786480 EQX786475:EQX786480 FAT786475:FAT786480 FKP786475:FKP786480 FUL786475:FUL786480 GEH786475:GEH786480 GOD786475:GOD786480 GXZ786475:GXZ786480 HHV786475:HHV786480 HRR786475:HRR786480 IBN786475:IBN786480 ILJ786475:ILJ786480 IVF786475:IVF786480 JFB786475:JFB786480 JOX786475:JOX786480 JYT786475:JYT786480 KIP786475:KIP786480 KSL786475:KSL786480 LCH786475:LCH786480 LMD786475:LMD786480 LVZ786475:LVZ786480 MFV786475:MFV786480 MPR786475:MPR786480 MZN786475:MZN786480 NJJ786475:NJJ786480 NTF786475:NTF786480 ODB786475:ODB786480 OMX786475:OMX786480 OWT786475:OWT786480 PGP786475:PGP786480 PQL786475:PQL786480 QAH786475:QAH786480 QKD786475:QKD786480 QTZ786475:QTZ786480 RDV786475:RDV786480 RNR786475:RNR786480 RXN786475:RXN786480 SHJ786475:SHJ786480 SRF786475:SRF786480 TBB786475:TBB786480 TKX786475:TKX786480 TUT786475:TUT786480 UEP786475:UEP786480 UOL786475:UOL786480 UYH786475:UYH786480 VID786475:VID786480 VRZ786475:VRZ786480 WBV786475:WBV786480 WLR786475:WLR786480 WVN786475:WVN786480 F852011:F852016 JB852011:JB852016 SX852011:SX852016 ACT852011:ACT852016 AMP852011:AMP852016 AWL852011:AWL852016 BGH852011:BGH852016 BQD852011:BQD852016 BZZ852011:BZZ852016 CJV852011:CJV852016 CTR852011:CTR852016 DDN852011:DDN852016 DNJ852011:DNJ852016 DXF852011:DXF852016 EHB852011:EHB852016 EQX852011:EQX852016 FAT852011:FAT852016 FKP852011:FKP852016 FUL852011:FUL852016 GEH852011:GEH852016 GOD852011:GOD852016 GXZ852011:GXZ852016 HHV852011:HHV852016 HRR852011:HRR852016 IBN852011:IBN852016 ILJ852011:ILJ852016 IVF852011:IVF852016 JFB852011:JFB852016 JOX852011:JOX852016 JYT852011:JYT852016 KIP852011:KIP852016 KSL852011:KSL852016 LCH852011:LCH852016 LMD852011:LMD852016 LVZ852011:LVZ852016 MFV852011:MFV852016 MPR852011:MPR852016 MZN852011:MZN852016 NJJ852011:NJJ852016 NTF852011:NTF852016 ODB852011:ODB852016 OMX852011:OMX852016 OWT852011:OWT852016 PGP852011:PGP852016 PQL852011:PQL852016 QAH852011:QAH852016 QKD852011:QKD852016 QTZ852011:QTZ852016 RDV852011:RDV852016 RNR852011:RNR852016 RXN852011:RXN852016 SHJ852011:SHJ852016 SRF852011:SRF852016 TBB852011:TBB852016 TKX852011:TKX852016 TUT852011:TUT852016 UEP852011:UEP852016 UOL852011:UOL852016 UYH852011:UYH852016 VID852011:VID852016 VRZ852011:VRZ852016 WBV852011:WBV852016 WLR852011:WLR852016 WVN852011:WVN852016 F917547:F917552 JB917547:JB917552 SX917547:SX917552 ACT917547:ACT917552 AMP917547:AMP917552 AWL917547:AWL917552 BGH917547:BGH917552 BQD917547:BQD917552 BZZ917547:BZZ917552 CJV917547:CJV917552 CTR917547:CTR917552 DDN917547:DDN917552 DNJ917547:DNJ917552 DXF917547:DXF917552 EHB917547:EHB917552 EQX917547:EQX917552 FAT917547:FAT917552 FKP917547:FKP917552 FUL917547:FUL917552 GEH917547:GEH917552 GOD917547:GOD917552 GXZ917547:GXZ917552 HHV917547:HHV917552 HRR917547:HRR917552 IBN917547:IBN917552 ILJ917547:ILJ917552 IVF917547:IVF917552 JFB917547:JFB917552 JOX917547:JOX917552 JYT917547:JYT917552 KIP917547:KIP917552 KSL917547:KSL917552 LCH917547:LCH917552 LMD917547:LMD917552 LVZ917547:LVZ917552 MFV917547:MFV917552 MPR917547:MPR917552 MZN917547:MZN917552 NJJ917547:NJJ917552 NTF917547:NTF917552 ODB917547:ODB917552 OMX917547:OMX917552 OWT917547:OWT917552 PGP917547:PGP917552 PQL917547:PQL917552 QAH917547:QAH917552 QKD917547:QKD917552 QTZ917547:QTZ917552 RDV917547:RDV917552 RNR917547:RNR917552 RXN917547:RXN917552 SHJ917547:SHJ917552 SRF917547:SRF917552 TBB917547:TBB917552 TKX917547:TKX917552 TUT917547:TUT917552 UEP917547:UEP917552 UOL917547:UOL917552 UYH917547:UYH917552 VID917547:VID917552 VRZ917547:VRZ917552 WBV917547:WBV917552 WLR917547:WLR917552 WVN917547:WVN917552 F983083:F983088 JB983083:JB983088 SX983083:SX983088 ACT983083:ACT983088 AMP983083:AMP983088 AWL983083:AWL983088 BGH983083:BGH983088 BQD983083:BQD983088 BZZ983083:BZZ983088 CJV983083:CJV983088 CTR983083:CTR983088 DDN983083:DDN983088 DNJ983083:DNJ983088 DXF983083:DXF983088 EHB983083:EHB983088 EQX983083:EQX983088 FAT983083:FAT983088 FKP983083:FKP983088 FUL983083:FUL983088 GEH983083:GEH983088 GOD983083:GOD983088 GXZ983083:GXZ983088 HHV983083:HHV983088 HRR983083:HRR983088 IBN983083:IBN983088 ILJ983083:ILJ983088 IVF983083:IVF983088 JFB983083:JFB983088 JOX983083:JOX983088 JYT983083:JYT983088 KIP983083:KIP983088 KSL983083:KSL983088 LCH983083:LCH983088 LMD983083:LMD983088 LVZ983083:LVZ983088 MFV983083:MFV983088 MPR983083:MPR983088 MZN983083:MZN983088 NJJ983083:NJJ983088 NTF983083:NTF983088 ODB983083:ODB983088 OMX983083:OMX983088 OWT983083:OWT983088 PGP983083:PGP983088 PQL983083:PQL983088 QAH983083:QAH983088 QKD983083:QKD983088 QTZ983083:QTZ983088 RDV983083:RDV983088 RNR983083:RNR983088 RXN983083:RXN983088 SHJ983083:SHJ983088 SRF983083:SRF983088 TBB983083:TBB983088 TKX983083:TKX983088 TUT983083:TUT983088 UEP983083:UEP983088 UOL983083:UOL983088 UYH983083:UYH983088 VID983083:VID983088 VRZ983083:VRZ983088 WBV983083:WBV983088 WLR983083:WLR983088 WVN983083:WVN983088" xr:uid="{EA5FFDE2-53EA-4329-B485-3CEF8C18E50F}">
      <formula1>Hue</formula1>
    </dataValidation>
    <dataValidation type="list" allowBlank="1" showInputMessage="1" showErrorMessage="1" sqref="K40:M40 JG40:JI40 TC40:TE40 ACY40:ADA40 AMU40:AMW40 AWQ40:AWS40 BGM40:BGO40 BQI40:BQK40 CAE40:CAG40 CKA40:CKC40 CTW40:CTY40 DDS40:DDU40 DNO40:DNQ40 DXK40:DXM40 EHG40:EHI40 ERC40:ERE40 FAY40:FBA40 FKU40:FKW40 FUQ40:FUS40 GEM40:GEO40 GOI40:GOK40 GYE40:GYG40 HIA40:HIC40 HRW40:HRY40 IBS40:IBU40 ILO40:ILQ40 IVK40:IVM40 JFG40:JFI40 JPC40:JPE40 JYY40:JZA40 KIU40:KIW40 KSQ40:KSS40 LCM40:LCO40 LMI40:LMK40 LWE40:LWG40 MGA40:MGC40 MPW40:MPY40 MZS40:MZU40 NJO40:NJQ40 NTK40:NTM40 ODG40:ODI40 ONC40:ONE40 OWY40:OXA40 PGU40:PGW40 PQQ40:PQS40 QAM40:QAO40 QKI40:QKK40 QUE40:QUG40 REA40:REC40 RNW40:RNY40 RXS40:RXU40 SHO40:SHQ40 SRK40:SRM40 TBG40:TBI40 TLC40:TLE40 TUY40:TVA40 UEU40:UEW40 UOQ40:UOS40 UYM40:UYO40 VII40:VIK40 VSE40:VSG40 WCA40:WCC40 WLW40:WLY40 WVS40:WVU40 K65576:M65576 JG65576:JI65576 TC65576:TE65576 ACY65576:ADA65576 AMU65576:AMW65576 AWQ65576:AWS65576 BGM65576:BGO65576 BQI65576:BQK65576 CAE65576:CAG65576 CKA65576:CKC65576 CTW65576:CTY65576 DDS65576:DDU65576 DNO65576:DNQ65576 DXK65576:DXM65576 EHG65576:EHI65576 ERC65576:ERE65576 FAY65576:FBA65576 FKU65576:FKW65576 FUQ65576:FUS65576 GEM65576:GEO65576 GOI65576:GOK65576 GYE65576:GYG65576 HIA65576:HIC65576 HRW65576:HRY65576 IBS65576:IBU65576 ILO65576:ILQ65576 IVK65576:IVM65576 JFG65576:JFI65576 JPC65576:JPE65576 JYY65576:JZA65576 KIU65576:KIW65576 KSQ65576:KSS65576 LCM65576:LCO65576 LMI65576:LMK65576 LWE65576:LWG65576 MGA65576:MGC65576 MPW65576:MPY65576 MZS65576:MZU65576 NJO65576:NJQ65576 NTK65576:NTM65576 ODG65576:ODI65576 ONC65576:ONE65576 OWY65576:OXA65576 PGU65576:PGW65576 PQQ65576:PQS65576 QAM65576:QAO65576 QKI65576:QKK65576 QUE65576:QUG65576 REA65576:REC65576 RNW65576:RNY65576 RXS65576:RXU65576 SHO65576:SHQ65576 SRK65576:SRM65576 TBG65576:TBI65576 TLC65576:TLE65576 TUY65576:TVA65576 UEU65576:UEW65576 UOQ65576:UOS65576 UYM65576:UYO65576 VII65576:VIK65576 VSE65576:VSG65576 WCA65576:WCC65576 WLW65576:WLY65576 WVS65576:WVU65576 K131112:M131112 JG131112:JI131112 TC131112:TE131112 ACY131112:ADA131112 AMU131112:AMW131112 AWQ131112:AWS131112 BGM131112:BGO131112 BQI131112:BQK131112 CAE131112:CAG131112 CKA131112:CKC131112 CTW131112:CTY131112 DDS131112:DDU131112 DNO131112:DNQ131112 DXK131112:DXM131112 EHG131112:EHI131112 ERC131112:ERE131112 FAY131112:FBA131112 FKU131112:FKW131112 FUQ131112:FUS131112 GEM131112:GEO131112 GOI131112:GOK131112 GYE131112:GYG131112 HIA131112:HIC131112 HRW131112:HRY131112 IBS131112:IBU131112 ILO131112:ILQ131112 IVK131112:IVM131112 JFG131112:JFI131112 JPC131112:JPE131112 JYY131112:JZA131112 KIU131112:KIW131112 KSQ131112:KSS131112 LCM131112:LCO131112 LMI131112:LMK131112 LWE131112:LWG131112 MGA131112:MGC131112 MPW131112:MPY131112 MZS131112:MZU131112 NJO131112:NJQ131112 NTK131112:NTM131112 ODG131112:ODI131112 ONC131112:ONE131112 OWY131112:OXA131112 PGU131112:PGW131112 PQQ131112:PQS131112 QAM131112:QAO131112 QKI131112:QKK131112 QUE131112:QUG131112 REA131112:REC131112 RNW131112:RNY131112 RXS131112:RXU131112 SHO131112:SHQ131112 SRK131112:SRM131112 TBG131112:TBI131112 TLC131112:TLE131112 TUY131112:TVA131112 UEU131112:UEW131112 UOQ131112:UOS131112 UYM131112:UYO131112 VII131112:VIK131112 VSE131112:VSG131112 WCA131112:WCC131112 WLW131112:WLY131112 WVS131112:WVU131112 K196648:M196648 JG196648:JI196648 TC196648:TE196648 ACY196648:ADA196648 AMU196648:AMW196648 AWQ196648:AWS196648 BGM196648:BGO196648 BQI196648:BQK196648 CAE196648:CAG196648 CKA196648:CKC196648 CTW196648:CTY196648 DDS196648:DDU196648 DNO196648:DNQ196648 DXK196648:DXM196648 EHG196648:EHI196648 ERC196648:ERE196648 FAY196648:FBA196648 FKU196648:FKW196648 FUQ196648:FUS196648 GEM196648:GEO196648 GOI196648:GOK196648 GYE196648:GYG196648 HIA196648:HIC196648 HRW196648:HRY196648 IBS196648:IBU196648 ILO196648:ILQ196648 IVK196648:IVM196648 JFG196648:JFI196648 JPC196648:JPE196648 JYY196648:JZA196648 KIU196648:KIW196648 KSQ196648:KSS196648 LCM196648:LCO196648 LMI196648:LMK196648 LWE196648:LWG196648 MGA196648:MGC196648 MPW196648:MPY196648 MZS196648:MZU196648 NJO196648:NJQ196648 NTK196648:NTM196648 ODG196648:ODI196648 ONC196648:ONE196648 OWY196648:OXA196648 PGU196648:PGW196648 PQQ196648:PQS196648 QAM196648:QAO196648 QKI196648:QKK196648 QUE196648:QUG196648 REA196648:REC196648 RNW196648:RNY196648 RXS196648:RXU196648 SHO196648:SHQ196648 SRK196648:SRM196648 TBG196648:TBI196648 TLC196648:TLE196648 TUY196648:TVA196648 UEU196648:UEW196648 UOQ196648:UOS196648 UYM196648:UYO196648 VII196648:VIK196648 VSE196648:VSG196648 WCA196648:WCC196648 WLW196648:WLY196648 WVS196648:WVU196648 K262184:M262184 JG262184:JI262184 TC262184:TE262184 ACY262184:ADA262184 AMU262184:AMW262184 AWQ262184:AWS262184 BGM262184:BGO262184 BQI262184:BQK262184 CAE262184:CAG262184 CKA262184:CKC262184 CTW262184:CTY262184 DDS262184:DDU262184 DNO262184:DNQ262184 DXK262184:DXM262184 EHG262184:EHI262184 ERC262184:ERE262184 FAY262184:FBA262184 FKU262184:FKW262184 FUQ262184:FUS262184 GEM262184:GEO262184 GOI262184:GOK262184 GYE262184:GYG262184 HIA262184:HIC262184 HRW262184:HRY262184 IBS262184:IBU262184 ILO262184:ILQ262184 IVK262184:IVM262184 JFG262184:JFI262184 JPC262184:JPE262184 JYY262184:JZA262184 KIU262184:KIW262184 KSQ262184:KSS262184 LCM262184:LCO262184 LMI262184:LMK262184 LWE262184:LWG262184 MGA262184:MGC262184 MPW262184:MPY262184 MZS262184:MZU262184 NJO262184:NJQ262184 NTK262184:NTM262184 ODG262184:ODI262184 ONC262184:ONE262184 OWY262184:OXA262184 PGU262184:PGW262184 PQQ262184:PQS262184 QAM262184:QAO262184 QKI262184:QKK262184 QUE262184:QUG262184 REA262184:REC262184 RNW262184:RNY262184 RXS262184:RXU262184 SHO262184:SHQ262184 SRK262184:SRM262184 TBG262184:TBI262184 TLC262184:TLE262184 TUY262184:TVA262184 UEU262184:UEW262184 UOQ262184:UOS262184 UYM262184:UYO262184 VII262184:VIK262184 VSE262184:VSG262184 WCA262184:WCC262184 WLW262184:WLY262184 WVS262184:WVU262184 K327720:M327720 JG327720:JI327720 TC327720:TE327720 ACY327720:ADA327720 AMU327720:AMW327720 AWQ327720:AWS327720 BGM327720:BGO327720 BQI327720:BQK327720 CAE327720:CAG327720 CKA327720:CKC327720 CTW327720:CTY327720 DDS327720:DDU327720 DNO327720:DNQ327720 DXK327720:DXM327720 EHG327720:EHI327720 ERC327720:ERE327720 FAY327720:FBA327720 FKU327720:FKW327720 FUQ327720:FUS327720 GEM327720:GEO327720 GOI327720:GOK327720 GYE327720:GYG327720 HIA327720:HIC327720 HRW327720:HRY327720 IBS327720:IBU327720 ILO327720:ILQ327720 IVK327720:IVM327720 JFG327720:JFI327720 JPC327720:JPE327720 JYY327720:JZA327720 KIU327720:KIW327720 KSQ327720:KSS327720 LCM327720:LCO327720 LMI327720:LMK327720 LWE327720:LWG327720 MGA327720:MGC327720 MPW327720:MPY327720 MZS327720:MZU327720 NJO327720:NJQ327720 NTK327720:NTM327720 ODG327720:ODI327720 ONC327720:ONE327720 OWY327720:OXA327720 PGU327720:PGW327720 PQQ327720:PQS327720 QAM327720:QAO327720 QKI327720:QKK327720 QUE327720:QUG327720 REA327720:REC327720 RNW327720:RNY327720 RXS327720:RXU327720 SHO327720:SHQ327720 SRK327720:SRM327720 TBG327720:TBI327720 TLC327720:TLE327720 TUY327720:TVA327720 UEU327720:UEW327720 UOQ327720:UOS327720 UYM327720:UYO327720 VII327720:VIK327720 VSE327720:VSG327720 WCA327720:WCC327720 WLW327720:WLY327720 WVS327720:WVU327720 K393256:M393256 JG393256:JI393256 TC393256:TE393256 ACY393256:ADA393256 AMU393256:AMW393256 AWQ393256:AWS393256 BGM393256:BGO393256 BQI393256:BQK393256 CAE393256:CAG393256 CKA393256:CKC393256 CTW393256:CTY393256 DDS393256:DDU393256 DNO393256:DNQ393256 DXK393256:DXM393256 EHG393256:EHI393256 ERC393256:ERE393256 FAY393256:FBA393256 FKU393256:FKW393256 FUQ393256:FUS393256 GEM393256:GEO393256 GOI393256:GOK393256 GYE393256:GYG393256 HIA393256:HIC393256 HRW393256:HRY393256 IBS393256:IBU393256 ILO393256:ILQ393256 IVK393256:IVM393256 JFG393256:JFI393256 JPC393256:JPE393256 JYY393256:JZA393256 KIU393256:KIW393256 KSQ393256:KSS393256 LCM393256:LCO393256 LMI393256:LMK393256 LWE393256:LWG393256 MGA393256:MGC393256 MPW393256:MPY393256 MZS393256:MZU393256 NJO393256:NJQ393256 NTK393256:NTM393256 ODG393256:ODI393256 ONC393256:ONE393256 OWY393256:OXA393256 PGU393256:PGW393256 PQQ393256:PQS393256 QAM393256:QAO393256 QKI393256:QKK393256 QUE393256:QUG393256 REA393256:REC393256 RNW393256:RNY393256 RXS393256:RXU393256 SHO393256:SHQ393256 SRK393256:SRM393256 TBG393256:TBI393256 TLC393256:TLE393256 TUY393256:TVA393256 UEU393256:UEW393256 UOQ393256:UOS393256 UYM393256:UYO393256 VII393256:VIK393256 VSE393256:VSG393256 WCA393256:WCC393256 WLW393256:WLY393256 WVS393256:WVU393256 K458792:M458792 JG458792:JI458792 TC458792:TE458792 ACY458792:ADA458792 AMU458792:AMW458792 AWQ458792:AWS458792 BGM458792:BGO458792 BQI458792:BQK458792 CAE458792:CAG458792 CKA458792:CKC458792 CTW458792:CTY458792 DDS458792:DDU458792 DNO458792:DNQ458792 DXK458792:DXM458792 EHG458792:EHI458792 ERC458792:ERE458792 FAY458792:FBA458792 FKU458792:FKW458792 FUQ458792:FUS458792 GEM458792:GEO458792 GOI458792:GOK458792 GYE458792:GYG458792 HIA458792:HIC458792 HRW458792:HRY458792 IBS458792:IBU458792 ILO458792:ILQ458792 IVK458792:IVM458792 JFG458792:JFI458792 JPC458792:JPE458792 JYY458792:JZA458792 KIU458792:KIW458792 KSQ458792:KSS458792 LCM458792:LCO458792 LMI458792:LMK458792 LWE458792:LWG458792 MGA458792:MGC458792 MPW458792:MPY458792 MZS458792:MZU458792 NJO458792:NJQ458792 NTK458792:NTM458792 ODG458792:ODI458792 ONC458792:ONE458792 OWY458792:OXA458792 PGU458792:PGW458792 PQQ458792:PQS458792 QAM458792:QAO458792 QKI458792:QKK458792 QUE458792:QUG458792 REA458792:REC458792 RNW458792:RNY458792 RXS458792:RXU458792 SHO458792:SHQ458792 SRK458792:SRM458792 TBG458792:TBI458792 TLC458792:TLE458792 TUY458792:TVA458792 UEU458792:UEW458792 UOQ458792:UOS458792 UYM458792:UYO458792 VII458792:VIK458792 VSE458792:VSG458792 WCA458792:WCC458792 WLW458792:WLY458792 WVS458792:WVU458792 K524328:M524328 JG524328:JI524328 TC524328:TE524328 ACY524328:ADA524328 AMU524328:AMW524328 AWQ524328:AWS524328 BGM524328:BGO524328 BQI524328:BQK524328 CAE524328:CAG524328 CKA524328:CKC524328 CTW524328:CTY524328 DDS524328:DDU524328 DNO524328:DNQ524328 DXK524328:DXM524328 EHG524328:EHI524328 ERC524328:ERE524328 FAY524328:FBA524328 FKU524328:FKW524328 FUQ524328:FUS524328 GEM524328:GEO524328 GOI524328:GOK524328 GYE524328:GYG524328 HIA524328:HIC524328 HRW524328:HRY524328 IBS524328:IBU524328 ILO524328:ILQ524328 IVK524328:IVM524328 JFG524328:JFI524328 JPC524328:JPE524328 JYY524328:JZA524328 KIU524328:KIW524328 KSQ524328:KSS524328 LCM524328:LCO524328 LMI524328:LMK524328 LWE524328:LWG524328 MGA524328:MGC524328 MPW524328:MPY524328 MZS524328:MZU524328 NJO524328:NJQ524328 NTK524328:NTM524328 ODG524328:ODI524328 ONC524328:ONE524328 OWY524328:OXA524328 PGU524328:PGW524328 PQQ524328:PQS524328 QAM524328:QAO524328 QKI524328:QKK524328 QUE524328:QUG524328 REA524328:REC524328 RNW524328:RNY524328 RXS524328:RXU524328 SHO524328:SHQ524328 SRK524328:SRM524328 TBG524328:TBI524328 TLC524328:TLE524328 TUY524328:TVA524328 UEU524328:UEW524328 UOQ524328:UOS524328 UYM524328:UYO524328 VII524328:VIK524328 VSE524328:VSG524328 WCA524328:WCC524328 WLW524328:WLY524328 WVS524328:WVU524328 K589864:M589864 JG589864:JI589864 TC589864:TE589864 ACY589864:ADA589864 AMU589864:AMW589864 AWQ589864:AWS589864 BGM589864:BGO589864 BQI589864:BQK589864 CAE589864:CAG589864 CKA589864:CKC589864 CTW589864:CTY589864 DDS589864:DDU589864 DNO589864:DNQ589864 DXK589864:DXM589864 EHG589864:EHI589864 ERC589864:ERE589864 FAY589864:FBA589864 FKU589864:FKW589864 FUQ589864:FUS589864 GEM589864:GEO589864 GOI589864:GOK589864 GYE589864:GYG589864 HIA589864:HIC589864 HRW589864:HRY589864 IBS589864:IBU589864 ILO589864:ILQ589864 IVK589864:IVM589864 JFG589864:JFI589864 JPC589864:JPE589864 JYY589864:JZA589864 KIU589864:KIW589864 KSQ589864:KSS589864 LCM589864:LCO589864 LMI589864:LMK589864 LWE589864:LWG589864 MGA589864:MGC589864 MPW589864:MPY589864 MZS589864:MZU589864 NJO589864:NJQ589864 NTK589864:NTM589864 ODG589864:ODI589864 ONC589864:ONE589864 OWY589864:OXA589864 PGU589864:PGW589864 PQQ589864:PQS589864 QAM589864:QAO589864 QKI589864:QKK589864 QUE589864:QUG589864 REA589864:REC589864 RNW589864:RNY589864 RXS589864:RXU589864 SHO589864:SHQ589864 SRK589864:SRM589864 TBG589864:TBI589864 TLC589864:TLE589864 TUY589864:TVA589864 UEU589864:UEW589864 UOQ589864:UOS589864 UYM589864:UYO589864 VII589864:VIK589864 VSE589864:VSG589864 WCA589864:WCC589864 WLW589864:WLY589864 WVS589864:WVU589864 K655400:M655400 JG655400:JI655400 TC655400:TE655400 ACY655400:ADA655400 AMU655400:AMW655400 AWQ655400:AWS655400 BGM655400:BGO655400 BQI655400:BQK655400 CAE655400:CAG655400 CKA655400:CKC655400 CTW655400:CTY655400 DDS655400:DDU655400 DNO655400:DNQ655400 DXK655400:DXM655400 EHG655400:EHI655400 ERC655400:ERE655400 FAY655400:FBA655400 FKU655400:FKW655400 FUQ655400:FUS655400 GEM655400:GEO655400 GOI655400:GOK655400 GYE655400:GYG655400 HIA655400:HIC655400 HRW655400:HRY655400 IBS655400:IBU655400 ILO655400:ILQ655400 IVK655400:IVM655400 JFG655400:JFI655400 JPC655400:JPE655400 JYY655400:JZA655400 KIU655400:KIW655400 KSQ655400:KSS655400 LCM655400:LCO655400 LMI655400:LMK655400 LWE655400:LWG655400 MGA655400:MGC655400 MPW655400:MPY655400 MZS655400:MZU655400 NJO655400:NJQ655400 NTK655400:NTM655400 ODG655400:ODI655400 ONC655400:ONE655400 OWY655400:OXA655400 PGU655400:PGW655400 PQQ655400:PQS655400 QAM655400:QAO655400 QKI655400:QKK655400 QUE655400:QUG655400 REA655400:REC655400 RNW655400:RNY655400 RXS655400:RXU655400 SHO655400:SHQ655400 SRK655400:SRM655400 TBG655400:TBI655400 TLC655400:TLE655400 TUY655400:TVA655400 UEU655400:UEW655400 UOQ655400:UOS655400 UYM655400:UYO655400 VII655400:VIK655400 VSE655400:VSG655400 WCA655400:WCC655400 WLW655400:WLY655400 WVS655400:WVU655400 K720936:M720936 JG720936:JI720936 TC720936:TE720936 ACY720936:ADA720936 AMU720936:AMW720936 AWQ720936:AWS720936 BGM720936:BGO720936 BQI720936:BQK720936 CAE720936:CAG720936 CKA720936:CKC720936 CTW720936:CTY720936 DDS720936:DDU720936 DNO720936:DNQ720936 DXK720936:DXM720936 EHG720936:EHI720936 ERC720936:ERE720936 FAY720936:FBA720936 FKU720936:FKW720936 FUQ720936:FUS720936 GEM720936:GEO720936 GOI720936:GOK720936 GYE720936:GYG720936 HIA720936:HIC720936 HRW720936:HRY720936 IBS720936:IBU720936 ILO720936:ILQ720936 IVK720936:IVM720936 JFG720936:JFI720936 JPC720936:JPE720936 JYY720936:JZA720936 KIU720936:KIW720936 KSQ720936:KSS720936 LCM720936:LCO720936 LMI720936:LMK720936 LWE720936:LWG720936 MGA720936:MGC720936 MPW720936:MPY720936 MZS720936:MZU720936 NJO720936:NJQ720936 NTK720936:NTM720936 ODG720936:ODI720936 ONC720936:ONE720936 OWY720936:OXA720936 PGU720936:PGW720936 PQQ720936:PQS720936 QAM720936:QAO720936 QKI720936:QKK720936 QUE720936:QUG720936 REA720936:REC720936 RNW720936:RNY720936 RXS720936:RXU720936 SHO720936:SHQ720936 SRK720936:SRM720936 TBG720936:TBI720936 TLC720936:TLE720936 TUY720936:TVA720936 UEU720936:UEW720936 UOQ720936:UOS720936 UYM720936:UYO720936 VII720936:VIK720936 VSE720936:VSG720936 WCA720936:WCC720936 WLW720936:WLY720936 WVS720936:WVU720936 K786472:M786472 JG786472:JI786472 TC786472:TE786472 ACY786472:ADA786472 AMU786472:AMW786472 AWQ786472:AWS786472 BGM786472:BGO786472 BQI786472:BQK786472 CAE786472:CAG786472 CKA786472:CKC786472 CTW786472:CTY786472 DDS786472:DDU786472 DNO786472:DNQ786472 DXK786472:DXM786472 EHG786472:EHI786472 ERC786472:ERE786472 FAY786472:FBA786472 FKU786472:FKW786472 FUQ786472:FUS786472 GEM786472:GEO786472 GOI786472:GOK786472 GYE786472:GYG786472 HIA786472:HIC786472 HRW786472:HRY786472 IBS786472:IBU786472 ILO786472:ILQ786472 IVK786472:IVM786472 JFG786472:JFI786472 JPC786472:JPE786472 JYY786472:JZA786472 KIU786472:KIW786472 KSQ786472:KSS786472 LCM786472:LCO786472 LMI786472:LMK786472 LWE786472:LWG786472 MGA786472:MGC786472 MPW786472:MPY786472 MZS786472:MZU786472 NJO786472:NJQ786472 NTK786472:NTM786472 ODG786472:ODI786472 ONC786472:ONE786472 OWY786472:OXA786472 PGU786472:PGW786472 PQQ786472:PQS786472 QAM786472:QAO786472 QKI786472:QKK786472 QUE786472:QUG786472 REA786472:REC786472 RNW786472:RNY786472 RXS786472:RXU786472 SHO786472:SHQ786472 SRK786472:SRM786472 TBG786472:TBI786472 TLC786472:TLE786472 TUY786472:TVA786472 UEU786472:UEW786472 UOQ786472:UOS786472 UYM786472:UYO786472 VII786472:VIK786472 VSE786472:VSG786472 WCA786472:WCC786472 WLW786472:WLY786472 WVS786472:WVU786472 K852008:M852008 JG852008:JI852008 TC852008:TE852008 ACY852008:ADA852008 AMU852008:AMW852008 AWQ852008:AWS852008 BGM852008:BGO852008 BQI852008:BQK852008 CAE852008:CAG852008 CKA852008:CKC852008 CTW852008:CTY852008 DDS852008:DDU852008 DNO852008:DNQ852008 DXK852008:DXM852008 EHG852008:EHI852008 ERC852008:ERE852008 FAY852008:FBA852008 FKU852008:FKW852008 FUQ852008:FUS852008 GEM852008:GEO852008 GOI852008:GOK852008 GYE852008:GYG852008 HIA852008:HIC852008 HRW852008:HRY852008 IBS852008:IBU852008 ILO852008:ILQ852008 IVK852008:IVM852008 JFG852008:JFI852008 JPC852008:JPE852008 JYY852008:JZA852008 KIU852008:KIW852008 KSQ852008:KSS852008 LCM852008:LCO852008 LMI852008:LMK852008 LWE852008:LWG852008 MGA852008:MGC852008 MPW852008:MPY852008 MZS852008:MZU852008 NJO852008:NJQ852008 NTK852008:NTM852008 ODG852008:ODI852008 ONC852008:ONE852008 OWY852008:OXA852008 PGU852008:PGW852008 PQQ852008:PQS852008 QAM852008:QAO852008 QKI852008:QKK852008 QUE852008:QUG852008 REA852008:REC852008 RNW852008:RNY852008 RXS852008:RXU852008 SHO852008:SHQ852008 SRK852008:SRM852008 TBG852008:TBI852008 TLC852008:TLE852008 TUY852008:TVA852008 UEU852008:UEW852008 UOQ852008:UOS852008 UYM852008:UYO852008 VII852008:VIK852008 VSE852008:VSG852008 WCA852008:WCC852008 WLW852008:WLY852008 WVS852008:WVU852008 K917544:M917544 JG917544:JI917544 TC917544:TE917544 ACY917544:ADA917544 AMU917544:AMW917544 AWQ917544:AWS917544 BGM917544:BGO917544 BQI917544:BQK917544 CAE917544:CAG917544 CKA917544:CKC917544 CTW917544:CTY917544 DDS917544:DDU917544 DNO917544:DNQ917544 DXK917544:DXM917544 EHG917544:EHI917544 ERC917544:ERE917544 FAY917544:FBA917544 FKU917544:FKW917544 FUQ917544:FUS917544 GEM917544:GEO917544 GOI917544:GOK917544 GYE917544:GYG917544 HIA917544:HIC917544 HRW917544:HRY917544 IBS917544:IBU917544 ILO917544:ILQ917544 IVK917544:IVM917544 JFG917544:JFI917544 JPC917544:JPE917544 JYY917544:JZA917544 KIU917544:KIW917544 KSQ917544:KSS917544 LCM917544:LCO917544 LMI917544:LMK917544 LWE917544:LWG917544 MGA917544:MGC917544 MPW917544:MPY917544 MZS917544:MZU917544 NJO917544:NJQ917544 NTK917544:NTM917544 ODG917544:ODI917544 ONC917544:ONE917544 OWY917544:OXA917544 PGU917544:PGW917544 PQQ917544:PQS917544 QAM917544:QAO917544 QKI917544:QKK917544 QUE917544:QUG917544 REA917544:REC917544 RNW917544:RNY917544 RXS917544:RXU917544 SHO917544:SHQ917544 SRK917544:SRM917544 TBG917544:TBI917544 TLC917544:TLE917544 TUY917544:TVA917544 UEU917544:UEW917544 UOQ917544:UOS917544 UYM917544:UYO917544 VII917544:VIK917544 VSE917544:VSG917544 WCA917544:WCC917544 WLW917544:WLY917544 WVS917544:WVU917544 K983080:M983080 JG983080:JI983080 TC983080:TE983080 ACY983080:ADA983080 AMU983080:AMW983080 AWQ983080:AWS983080 BGM983080:BGO983080 BQI983080:BQK983080 CAE983080:CAG983080 CKA983080:CKC983080 CTW983080:CTY983080 DDS983080:DDU983080 DNO983080:DNQ983080 DXK983080:DXM983080 EHG983080:EHI983080 ERC983080:ERE983080 FAY983080:FBA983080 FKU983080:FKW983080 FUQ983080:FUS983080 GEM983080:GEO983080 GOI983080:GOK983080 GYE983080:GYG983080 HIA983080:HIC983080 HRW983080:HRY983080 IBS983080:IBU983080 ILO983080:ILQ983080 IVK983080:IVM983080 JFG983080:JFI983080 JPC983080:JPE983080 JYY983080:JZA983080 KIU983080:KIW983080 KSQ983080:KSS983080 LCM983080:LCO983080 LMI983080:LMK983080 LWE983080:LWG983080 MGA983080:MGC983080 MPW983080:MPY983080 MZS983080:MZU983080 NJO983080:NJQ983080 NTK983080:NTM983080 ODG983080:ODI983080 ONC983080:ONE983080 OWY983080:OXA983080 PGU983080:PGW983080 PQQ983080:PQS983080 QAM983080:QAO983080 QKI983080:QKK983080 QUE983080:QUG983080 REA983080:REC983080 RNW983080:RNY983080 RXS983080:RXU983080 SHO983080:SHQ983080 SRK983080:SRM983080 TBG983080:TBI983080 TLC983080:TLE983080 TUY983080:TVA983080 UEU983080:UEW983080 UOQ983080:UOS983080 UYM983080:UYO983080 VII983080:VIK983080 VSE983080:VSG983080 WCA983080:WCC983080 WLW983080:WLY983080 WVS983080:WVU983080 K28:M28 JG28:JI28 TC28:TE28 ACY28:ADA28 AMU28:AMW28 AWQ28:AWS28 BGM28:BGO28 BQI28:BQK28 CAE28:CAG28 CKA28:CKC28 CTW28:CTY28 DDS28:DDU28 DNO28:DNQ28 DXK28:DXM28 EHG28:EHI28 ERC28:ERE28 FAY28:FBA28 FKU28:FKW28 FUQ28:FUS28 GEM28:GEO28 GOI28:GOK28 GYE28:GYG28 HIA28:HIC28 HRW28:HRY28 IBS28:IBU28 ILO28:ILQ28 IVK28:IVM28 JFG28:JFI28 JPC28:JPE28 JYY28:JZA28 KIU28:KIW28 KSQ28:KSS28 LCM28:LCO28 LMI28:LMK28 LWE28:LWG28 MGA28:MGC28 MPW28:MPY28 MZS28:MZU28 NJO28:NJQ28 NTK28:NTM28 ODG28:ODI28 ONC28:ONE28 OWY28:OXA28 PGU28:PGW28 PQQ28:PQS28 QAM28:QAO28 QKI28:QKK28 QUE28:QUG28 REA28:REC28 RNW28:RNY28 RXS28:RXU28 SHO28:SHQ28 SRK28:SRM28 TBG28:TBI28 TLC28:TLE28 TUY28:TVA28 UEU28:UEW28 UOQ28:UOS28 UYM28:UYO28 VII28:VIK28 VSE28:VSG28 WCA28:WCC28 WLW28:WLY28 WVS28:WVU28 K65564:M65564 JG65564:JI65564 TC65564:TE65564 ACY65564:ADA65564 AMU65564:AMW65564 AWQ65564:AWS65564 BGM65564:BGO65564 BQI65564:BQK65564 CAE65564:CAG65564 CKA65564:CKC65564 CTW65564:CTY65564 DDS65564:DDU65564 DNO65564:DNQ65564 DXK65564:DXM65564 EHG65564:EHI65564 ERC65564:ERE65564 FAY65564:FBA65564 FKU65564:FKW65564 FUQ65564:FUS65564 GEM65564:GEO65564 GOI65564:GOK65564 GYE65564:GYG65564 HIA65564:HIC65564 HRW65564:HRY65564 IBS65564:IBU65564 ILO65564:ILQ65564 IVK65564:IVM65564 JFG65564:JFI65564 JPC65564:JPE65564 JYY65564:JZA65564 KIU65564:KIW65564 KSQ65564:KSS65564 LCM65564:LCO65564 LMI65564:LMK65564 LWE65564:LWG65564 MGA65564:MGC65564 MPW65564:MPY65564 MZS65564:MZU65564 NJO65564:NJQ65564 NTK65564:NTM65564 ODG65564:ODI65564 ONC65564:ONE65564 OWY65564:OXA65564 PGU65564:PGW65564 PQQ65564:PQS65564 QAM65564:QAO65564 QKI65564:QKK65564 QUE65564:QUG65564 REA65564:REC65564 RNW65564:RNY65564 RXS65564:RXU65564 SHO65564:SHQ65564 SRK65564:SRM65564 TBG65564:TBI65564 TLC65564:TLE65564 TUY65564:TVA65564 UEU65564:UEW65564 UOQ65564:UOS65564 UYM65564:UYO65564 VII65564:VIK65564 VSE65564:VSG65564 WCA65564:WCC65564 WLW65564:WLY65564 WVS65564:WVU65564 K131100:M131100 JG131100:JI131100 TC131100:TE131100 ACY131100:ADA131100 AMU131100:AMW131100 AWQ131100:AWS131100 BGM131100:BGO131100 BQI131100:BQK131100 CAE131100:CAG131100 CKA131100:CKC131100 CTW131100:CTY131100 DDS131100:DDU131100 DNO131100:DNQ131100 DXK131100:DXM131100 EHG131100:EHI131100 ERC131100:ERE131100 FAY131100:FBA131100 FKU131100:FKW131100 FUQ131100:FUS131100 GEM131100:GEO131100 GOI131100:GOK131100 GYE131100:GYG131100 HIA131100:HIC131100 HRW131100:HRY131100 IBS131100:IBU131100 ILO131100:ILQ131100 IVK131100:IVM131100 JFG131100:JFI131100 JPC131100:JPE131100 JYY131100:JZA131100 KIU131100:KIW131100 KSQ131100:KSS131100 LCM131100:LCO131100 LMI131100:LMK131100 LWE131100:LWG131100 MGA131100:MGC131100 MPW131100:MPY131100 MZS131100:MZU131100 NJO131100:NJQ131100 NTK131100:NTM131100 ODG131100:ODI131100 ONC131100:ONE131100 OWY131100:OXA131100 PGU131100:PGW131100 PQQ131100:PQS131100 QAM131100:QAO131100 QKI131100:QKK131100 QUE131100:QUG131100 REA131100:REC131100 RNW131100:RNY131100 RXS131100:RXU131100 SHO131100:SHQ131100 SRK131100:SRM131100 TBG131100:TBI131100 TLC131100:TLE131100 TUY131100:TVA131100 UEU131100:UEW131100 UOQ131100:UOS131100 UYM131100:UYO131100 VII131100:VIK131100 VSE131100:VSG131100 WCA131100:WCC131100 WLW131100:WLY131100 WVS131100:WVU131100 K196636:M196636 JG196636:JI196636 TC196636:TE196636 ACY196636:ADA196636 AMU196636:AMW196636 AWQ196636:AWS196636 BGM196636:BGO196636 BQI196636:BQK196636 CAE196636:CAG196636 CKA196636:CKC196636 CTW196636:CTY196636 DDS196636:DDU196636 DNO196636:DNQ196636 DXK196636:DXM196636 EHG196636:EHI196636 ERC196636:ERE196636 FAY196636:FBA196636 FKU196636:FKW196636 FUQ196636:FUS196636 GEM196636:GEO196636 GOI196636:GOK196636 GYE196636:GYG196636 HIA196636:HIC196636 HRW196636:HRY196636 IBS196636:IBU196636 ILO196636:ILQ196636 IVK196636:IVM196636 JFG196636:JFI196636 JPC196636:JPE196636 JYY196636:JZA196636 KIU196636:KIW196636 KSQ196636:KSS196636 LCM196636:LCO196636 LMI196636:LMK196636 LWE196636:LWG196636 MGA196636:MGC196636 MPW196636:MPY196636 MZS196636:MZU196636 NJO196636:NJQ196636 NTK196636:NTM196636 ODG196636:ODI196636 ONC196636:ONE196636 OWY196636:OXA196636 PGU196636:PGW196636 PQQ196636:PQS196636 QAM196636:QAO196636 QKI196636:QKK196636 QUE196636:QUG196636 REA196636:REC196636 RNW196636:RNY196636 RXS196636:RXU196636 SHO196636:SHQ196636 SRK196636:SRM196636 TBG196636:TBI196636 TLC196636:TLE196636 TUY196636:TVA196636 UEU196636:UEW196636 UOQ196636:UOS196636 UYM196636:UYO196636 VII196636:VIK196636 VSE196636:VSG196636 WCA196636:WCC196636 WLW196636:WLY196636 WVS196636:WVU196636 K262172:M262172 JG262172:JI262172 TC262172:TE262172 ACY262172:ADA262172 AMU262172:AMW262172 AWQ262172:AWS262172 BGM262172:BGO262172 BQI262172:BQK262172 CAE262172:CAG262172 CKA262172:CKC262172 CTW262172:CTY262172 DDS262172:DDU262172 DNO262172:DNQ262172 DXK262172:DXM262172 EHG262172:EHI262172 ERC262172:ERE262172 FAY262172:FBA262172 FKU262172:FKW262172 FUQ262172:FUS262172 GEM262172:GEO262172 GOI262172:GOK262172 GYE262172:GYG262172 HIA262172:HIC262172 HRW262172:HRY262172 IBS262172:IBU262172 ILO262172:ILQ262172 IVK262172:IVM262172 JFG262172:JFI262172 JPC262172:JPE262172 JYY262172:JZA262172 KIU262172:KIW262172 KSQ262172:KSS262172 LCM262172:LCO262172 LMI262172:LMK262172 LWE262172:LWG262172 MGA262172:MGC262172 MPW262172:MPY262172 MZS262172:MZU262172 NJO262172:NJQ262172 NTK262172:NTM262172 ODG262172:ODI262172 ONC262172:ONE262172 OWY262172:OXA262172 PGU262172:PGW262172 PQQ262172:PQS262172 QAM262172:QAO262172 QKI262172:QKK262172 QUE262172:QUG262172 REA262172:REC262172 RNW262172:RNY262172 RXS262172:RXU262172 SHO262172:SHQ262172 SRK262172:SRM262172 TBG262172:TBI262172 TLC262172:TLE262172 TUY262172:TVA262172 UEU262172:UEW262172 UOQ262172:UOS262172 UYM262172:UYO262172 VII262172:VIK262172 VSE262172:VSG262172 WCA262172:WCC262172 WLW262172:WLY262172 WVS262172:WVU262172 K327708:M327708 JG327708:JI327708 TC327708:TE327708 ACY327708:ADA327708 AMU327708:AMW327708 AWQ327708:AWS327708 BGM327708:BGO327708 BQI327708:BQK327708 CAE327708:CAG327708 CKA327708:CKC327708 CTW327708:CTY327708 DDS327708:DDU327708 DNO327708:DNQ327708 DXK327708:DXM327708 EHG327708:EHI327708 ERC327708:ERE327708 FAY327708:FBA327708 FKU327708:FKW327708 FUQ327708:FUS327708 GEM327708:GEO327708 GOI327708:GOK327708 GYE327708:GYG327708 HIA327708:HIC327708 HRW327708:HRY327708 IBS327708:IBU327708 ILO327708:ILQ327708 IVK327708:IVM327708 JFG327708:JFI327708 JPC327708:JPE327708 JYY327708:JZA327708 KIU327708:KIW327708 KSQ327708:KSS327708 LCM327708:LCO327708 LMI327708:LMK327708 LWE327708:LWG327708 MGA327708:MGC327708 MPW327708:MPY327708 MZS327708:MZU327708 NJO327708:NJQ327708 NTK327708:NTM327708 ODG327708:ODI327708 ONC327708:ONE327708 OWY327708:OXA327708 PGU327708:PGW327708 PQQ327708:PQS327708 QAM327708:QAO327708 QKI327708:QKK327708 QUE327708:QUG327708 REA327708:REC327708 RNW327708:RNY327708 RXS327708:RXU327708 SHO327708:SHQ327708 SRK327708:SRM327708 TBG327708:TBI327708 TLC327708:TLE327708 TUY327708:TVA327708 UEU327708:UEW327708 UOQ327708:UOS327708 UYM327708:UYO327708 VII327708:VIK327708 VSE327708:VSG327708 WCA327708:WCC327708 WLW327708:WLY327708 WVS327708:WVU327708 K393244:M393244 JG393244:JI393244 TC393244:TE393244 ACY393244:ADA393244 AMU393244:AMW393244 AWQ393244:AWS393244 BGM393244:BGO393244 BQI393244:BQK393244 CAE393244:CAG393244 CKA393244:CKC393244 CTW393244:CTY393244 DDS393244:DDU393244 DNO393244:DNQ393244 DXK393244:DXM393244 EHG393244:EHI393244 ERC393244:ERE393244 FAY393244:FBA393244 FKU393244:FKW393244 FUQ393244:FUS393244 GEM393244:GEO393244 GOI393244:GOK393244 GYE393244:GYG393244 HIA393244:HIC393244 HRW393244:HRY393244 IBS393244:IBU393244 ILO393244:ILQ393244 IVK393244:IVM393244 JFG393244:JFI393244 JPC393244:JPE393244 JYY393244:JZA393244 KIU393244:KIW393244 KSQ393244:KSS393244 LCM393244:LCO393244 LMI393244:LMK393244 LWE393244:LWG393244 MGA393244:MGC393244 MPW393244:MPY393244 MZS393244:MZU393244 NJO393244:NJQ393244 NTK393244:NTM393244 ODG393244:ODI393244 ONC393244:ONE393244 OWY393244:OXA393244 PGU393244:PGW393244 PQQ393244:PQS393244 QAM393244:QAO393244 QKI393244:QKK393244 QUE393244:QUG393244 REA393244:REC393244 RNW393244:RNY393244 RXS393244:RXU393244 SHO393244:SHQ393244 SRK393244:SRM393244 TBG393244:TBI393244 TLC393244:TLE393244 TUY393244:TVA393244 UEU393244:UEW393244 UOQ393244:UOS393244 UYM393244:UYO393244 VII393244:VIK393244 VSE393244:VSG393244 WCA393244:WCC393244 WLW393244:WLY393244 WVS393244:WVU393244 K458780:M458780 JG458780:JI458780 TC458780:TE458780 ACY458780:ADA458780 AMU458780:AMW458780 AWQ458780:AWS458780 BGM458780:BGO458780 BQI458780:BQK458780 CAE458780:CAG458780 CKA458780:CKC458780 CTW458780:CTY458780 DDS458780:DDU458780 DNO458780:DNQ458780 DXK458780:DXM458780 EHG458780:EHI458780 ERC458780:ERE458780 FAY458780:FBA458780 FKU458780:FKW458780 FUQ458780:FUS458780 GEM458780:GEO458780 GOI458780:GOK458780 GYE458780:GYG458780 HIA458780:HIC458780 HRW458780:HRY458780 IBS458780:IBU458780 ILO458780:ILQ458780 IVK458780:IVM458780 JFG458780:JFI458780 JPC458780:JPE458780 JYY458780:JZA458780 KIU458780:KIW458780 KSQ458780:KSS458780 LCM458780:LCO458780 LMI458780:LMK458780 LWE458780:LWG458780 MGA458780:MGC458780 MPW458780:MPY458780 MZS458780:MZU458780 NJO458780:NJQ458780 NTK458780:NTM458780 ODG458780:ODI458780 ONC458780:ONE458780 OWY458780:OXA458780 PGU458780:PGW458780 PQQ458780:PQS458780 QAM458780:QAO458780 QKI458780:QKK458780 QUE458780:QUG458780 REA458780:REC458780 RNW458780:RNY458780 RXS458780:RXU458780 SHO458780:SHQ458780 SRK458780:SRM458780 TBG458780:TBI458780 TLC458780:TLE458780 TUY458780:TVA458780 UEU458780:UEW458780 UOQ458780:UOS458780 UYM458780:UYO458780 VII458780:VIK458780 VSE458780:VSG458780 WCA458780:WCC458780 WLW458780:WLY458780 WVS458780:WVU458780 K524316:M524316 JG524316:JI524316 TC524316:TE524316 ACY524316:ADA524316 AMU524316:AMW524316 AWQ524316:AWS524316 BGM524316:BGO524316 BQI524316:BQK524316 CAE524316:CAG524316 CKA524316:CKC524316 CTW524316:CTY524316 DDS524316:DDU524316 DNO524316:DNQ524316 DXK524316:DXM524316 EHG524316:EHI524316 ERC524316:ERE524316 FAY524316:FBA524316 FKU524316:FKW524316 FUQ524316:FUS524316 GEM524316:GEO524316 GOI524316:GOK524316 GYE524316:GYG524316 HIA524316:HIC524316 HRW524316:HRY524316 IBS524316:IBU524316 ILO524316:ILQ524316 IVK524316:IVM524316 JFG524316:JFI524316 JPC524316:JPE524316 JYY524316:JZA524316 KIU524316:KIW524316 KSQ524316:KSS524316 LCM524316:LCO524316 LMI524316:LMK524316 LWE524316:LWG524316 MGA524316:MGC524316 MPW524316:MPY524316 MZS524316:MZU524316 NJO524316:NJQ524316 NTK524316:NTM524316 ODG524316:ODI524316 ONC524316:ONE524316 OWY524316:OXA524316 PGU524316:PGW524316 PQQ524316:PQS524316 QAM524316:QAO524316 QKI524316:QKK524316 QUE524316:QUG524316 REA524316:REC524316 RNW524316:RNY524316 RXS524316:RXU524316 SHO524316:SHQ524316 SRK524316:SRM524316 TBG524316:TBI524316 TLC524316:TLE524316 TUY524316:TVA524316 UEU524316:UEW524316 UOQ524316:UOS524316 UYM524316:UYO524316 VII524316:VIK524316 VSE524316:VSG524316 WCA524316:WCC524316 WLW524316:WLY524316 WVS524316:WVU524316 K589852:M589852 JG589852:JI589852 TC589852:TE589852 ACY589852:ADA589852 AMU589852:AMW589852 AWQ589852:AWS589852 BGM589852:BGO589852 BQI589852:BQK589852 CAE589852:CAG589852 CKA589852:CKC589852 CTW589852:CTY589852 DDS589852:DDU589852 DNO589852:DNQ589852 DXK589852:DXM589852 EHG589852:EHI589852 ERC589852:ERE589852 FAY589852:FBA589852 FKU589852:FKW589852 FUQ589852:FUS589852 GEM589852:GEO589852 GOI589852:GOK589852 GYE589852:GYG589852 HIA589852:HIC589852 HRW589852:HRY589852 IBS589852:IBU589852 ILO589852:ILQ589852 IVK589852:IVM589852 JFG589852:JFI589852 JPC589852:JPE589852 JYY589852:JZA589852 KIU589852:KIW589852 KSQ589852:KSS589852 LCM589852:LCO589852 LMI589852:LMK589852 LWE589852:LWG589852 MGA589852:MGC589852 MPW589852:MPY589852 MZS589852:MZU589852 NJO589852:NJQ589852 NTK589852:NTM589852 ODG589852:ODI589852 ONC589852:ONE589852 OWY589852:OXA589852 PGU589852:PGW589852 PQQ589852:PQS589852 QAM589852:QAO589852 QKI589852:QKK589852 QUE589852:QUG589852 REA589852:REC589852 RNW589852:RNY589852 RXS589852:RXU589852 SHO589852:SHQ589852 SRK589852:SRM589852 TBG589852:TBI589852 TLC589852:TLE589852 TUY589852:TVA589852 UEU589852:UEW589852 UOQ589852:UOS589852 UYM589852:UYO589852 VII589852:VIK589852 VSE589852:VSG589852 WCA589852:WCC589852 WLW589852:WLY589852 WVS589852:WVU589852 K655388:M655388 JG655388:JI655388 TC655388:TE655388 ACY655388:ADA655388 AMU655388:AMW655388 AWQ655388:AWS655388 BGM655388:BGO655388 BQI655388:BQK655388 CAE655388:CAG655388 CKA655388:CKC655388 CTW655388:CTY655388 DDS655388:DDU655388 DNO655388:DNQ655388 DXK655388:DXM655388 EHG655388:EHI655388 ERC655388:ERE655388 FAY655388:FBA655388 FKU655388:FKW655388 FUQ655388:FUS655388 GEM655388:GEO655388 GOI655388:GOK655388 GYE655388:GYG655388 HIA655388:HIC655388 HRW655388:HRY655388 IBS655388:IBU655388 ILO655388:ILQ655388 IVK655388:IVM655388 JFG655388:JFI655388 JPC655388:JPE655388 JYY655388:JZA655388 KIU655388:KIW655388 KSQ655388:KSS655388 LCM655388:LCO655388 LMI655388:LMK655388 LWE655388:LWG655388 MGA655388:MGC655388 MPW655388:MPY655388 MZS655388:MZU655388 NJO655388:NJQ655388 NTK655388:NTM655388 ODG655388:ODI655388 ONC655388:ONE655388 OWY655388:OXA655388 PGU655388:PGW655388 PQQ655388:PQS655388 QAM655388:QAO655388 QKI655388:QKK655388 QUE655388:QUG655388 REA655388:REC655388 RNW655388:RNY655388 RXS655388:RXU655388 SHO655388:SHQ655388 SRK655388:SRM655388 TBG655388:TBI655388 TLC655388:TLE655388 TUY655388:TVA655388 UEU655388:UEW655388 UOQ655388:UOS655388 UYM655388:UYO655388 VII655388:VIK655388 VSE655388:VSG655388 WCA655388:WCC655388 WLW655388:WLY655388 WVS655388:WVU655388 K720924:M720924 JG720924:JI720924 TC720924:TE720924 ACY720924:ADA720924 AMU720924:AMW720924 AWQ720924:AWS720924 BGM720924:BGO720924 BQI720924:BQK720924 CAE720924:CAG720924 CKA720924:CKC720924 CTW720924:CTY720924 DDS720924:DDU720924 DNO720924:DNQ720924 DXK720924:DXM720924 EHG720924:EHI720924 ERC720924:ERE720924 FAY720924:FBA720924 FKU720924:FKW720924 FUQ720924:FUS720924 GEM720924:GEO720924 GOI720924:GOK720924 GYE720924:GYG720924 HIA720924:HIC720924 HRW720924:HRY720924 IBS720924:IBU720924 ILO720924:ILQ720924 IVK720924:IVM720924 JFG720924:JFI720924 JPC720924:JPE720924 JYY720924:JZA720924 KIU720924:KIW720924 KSQ720924:KSS720924 LCM720924:LCO720924 LMI720924:LMK720924 LWE720924:LWG720924 MGA720924:MGC720924 MPW720924:MPY720924 MZS720924:MZU720924 NJO720924:NJQ720924 NTK720924:NTM720924 ODG720924:ODI720924 ONC720924:ONE720924 OWY720924:OXA720924 PGU720924:PGW720924 PQQ720924:PQS720924 QAM720924:QAO720924 QKI720924:QKK720924 QUE720924:QUG720924 REA720924:REC720924 RNW720924:RNY720924 RXS720924:RXU720924 SHO720924:SHQ720924 SRK720924:SRM720924 TBG720924:TBI720924 TLC720924:TLE720924 TUY720924:TVA720924 UEU720924:UEW720924 UOQ720924:UOS720924 UYM720924:UYO720924 VII720924:VIK720924 VSE720924:VSG720924 WCA720924:WCC720924 WLW720924:WLY720924 WVS720924:WVU720924 K786460:M786460 JG786460:JI786460 TC786460:TE786460 ACY786460:ADA786460 AMU786460:AMW786460 AWQ786460:AWS786460 BGM786460:BGO786460 BQI786460:BQK786460 CAE786460:CAG786460 CKA786460:CKC786460 CTW786460:CTY786460 DDS786460:DDU786460 DNO786460:DNQ786460 DXK786460:DXM786460 EHG786460:EHI786460 ERC786460:ERE786460 FAY786460:FBA786460 FKU786460:FKW786460 FUQ786460:FUS786460 GEM786460:GEO786460 GOI786460:GOK786460 GYE786460:GYG786460 HIA786460:HIC786460 HRW786460:HRY786460 IBS786460:IBU786460 ILO786460:ILQ786460 IVK786460:IVM786460 JFG786460:JFI786460 JPC786460:JPE786460 JYY786460:JZA786460 KIU786460:KIW786460 KSQ786460:KSS786460 LCM786460:LCO786460 LMI786460:LMK786460 LWE786460:LWG786460 MGA786460:MGC786460 MPW786460:MPY786460 MZS786460:MZU786460 NJO786460:NJQ786460 NTK786460:NTM786460 ODG786460:ODI786460 ONC786460:ONE786460 OWY786460:OXA786460 PGU786460:PGW786460 PQQ786460:PQS786460 QAM786460:QAO786460 QKI786460:QKK786460 QUE786460:QUG786460 REA786460:REC786460 RNW786460:RNY786460 RXS786460:RXU786460 SHO786460:SHQ786460 SRK786460:SRM786460 TBG786460:TBI786460 TLC786460:TLE786460 TUY786460:TVA786460 UEU786460:UEW786460 UOQ786460:UOS786460 UYM786460:UYO786460 VII786460:VIK786460 VSE786460:VSG786460 WCA786460:WCC786460 WLW786460:WLY786460 WVS786460:WVU786460 K851996:M851996 JG851996:JI851996 TC851996:TE851996 ACY851996:ADA851996 AMU851996:AMW851996 AWQ851996:AWS851996 BGM851996:BGO851996 BQI851996:BQK851996 CAE851996:CAG851996 CKA851996:CKC851996 CTW851996:CTY851996 DDS851996:DDU851996 DNO851996:DNQ851996 DXK851996:DXM851996 EHG851996:EHI851996 ERC851996:ERE851996 FAY851996:FBA851996 FKU851996:FKW851996 FUQ851996:FUS851996 GEM851996:GEO851996 GOI851996:GOK851996 GYE851996:GYG851996 HIA851996:HIC851996 HRW851996:HRY851996 IBS851996:IBU851996 ILO851996:ILQ851996 IVK851996:IVM851996 JFG851996:JFI851996 JPC851996:JPE851996 JYY851996:JZA851996 KIU851996:KIW851996 KSQ851996:KSS851996 LCM851996:LCO851996 LMI851996:LMK851996 LWE851996:LWG851996 MGA851996:MGC851996 MPW851996:MPY851996 MZS851996:MZU851996 NJO851996:NJQ851996 NTK851996:NTM851996 ODG851996:ODI851996 ONC851996:ONE851996 OWY851996:OXA851996 PGU851996:PGW851996 PQQ851996:PQS851996 QAM851996:QAO851996 QKI851996:QKK851996 QUE851996:QUG851996 REA851996:REC851996 RNW851996:RNY851996 RXS851996:RXU851996 SHO851996:SHQ851996 SRK851996:SRM851996 TBG851996:TBI851996 TLC851996:TLE851996 TUY851996:TVA851996 UEU851996:UEW851996 UOQ851996:UOS851996 UYM851996:UYO851996 VII851996:VIK851996 VSE851996:VSG851996 WCA851996:WCC851996 WLW851996:WLY851996 WVS851996:WVU851996 K917532:M917532 JG917532:JI917532 TC917532:TE917532 ACY917532:ADA917532 AMU917532:AMW917532 AWQ917532:AWS917532 BGM917532:BGO917532 BQI917532:BQK917532 CAE917532:CAG917532 CKA917532:CKC917532 CTW917532:CTY917532 DDS917532:DDU917532 DNO917532:DNQ917532 DXK917532:DXM917532 EHG917532:EHI917532 ERC917532:ERE917532 FAY917532:FBA917532 FKU917532:FKW917532 FUQ917532:FUS917532 GEM917532:GEO917532 GOI917532:GOK917532 GYE917532:GYG917532 HIA917532:HIC917532 HRW917532:HRY917532 IBS917532:IBU917532 ILO917532:ILQ917532 IVK917532:IVM917532 JFG917532:JFI917532 JPC917532:JPE917532 JYY917532:JZA917532 KIU917532:KIW917532 KSQ917532:KSS917532 LCM917532:LCO917532 LMI917532:LMK917532 LWE917532:LWG917532 MGA917532:MGC917532 MPW917532:MPY917532 MZS917532:MZU917532 NJO917532:NJQ917532 NTK917532:NTM917532 ODG917532:ODI917532 ONC917532:ONE917532 OWY917532:OXA917532 PGU917532:PGW917532 PQQ917532:PQS917532 QAM917532:QAO917532 QKI917532:QKK917532 QUE917532:QUG917532 REA917532:REC917532 RNW917532:RNY917532 RXS917532:RXU917532 SHO917532:SHQ917532 SRK917532:SRM917532 TBG917532:TBI917532 TLC917532:TLE917532 TUY917532:TVA917532 UEU917532:UEW917532 UOQ917532:UOS917532 UYM917532:UYO917532 VII917532:VIK917532 VSE917532:VSG917532 WCA917532:WCC917532 WLW917532:WLY917532 WVS917532:WVU917532 K983068:M983068 JG983068:JI983068 TC983068:TE983068 ACY983068:ADA983068 AMU983068:AMW983068 AWQ983068:AWS983068 BGM983068:BGO983068 BQI983068:BQK983068 CAE983068:CAG983068 CKA983068:CKC983068 CTW983068:CTY983068 DDS983068:DDU983068 DNO983068:DNQ983068 DXK983068:DXM983068 EHG983068:EHI983068 ERC983068:ERE983068 FAY983068:FBA983068 FKU983068:FKW983068 FUQ983068:FUS983068 GEM983068:GEO983068 GOI983068:GOK983068 GYE983068:GYG983068 HIA983068:HIC983068 HRW983068:HRY983068 IBS983068:IBU983068 ILO983068:ILQ983068 IVK983068:IVM983068 JFG983068:JFI983068 JPC983068:JPE983068 JYY983068:JZA983068 KIU983068:KIW983068 KSQ983068:KSS983068 LCM983068:LCO983068 LMI983068:LMK983068 LWE983068:LWG983068 MGA983068:MGC983068 MPW983068:MPY983068 MZS983068:MZU983068 NJO983068:NJQ983068 NTK983068:NTM983068 ODG983068:ODI983068 ONC983068:ONE983068 OWY983068:OXA983068 PGU983068:PGW983068 PQQ983068:PQS983068 QAM983068:QAO983068 QKI983068:QKK983068 QUE983068:QUG983068 REA983068:REC983068 RNW983068:RNY983068 RXS983068:RXU983068 SHO983068:SHQ983068 SRK983068:SRM983068 TBG983068:TBI983068 TLC983068:TLE983068 TUY983068:TVA983068 UEU983068:UEW983068 UOQ983068:UOS983068 UYM983068:UYO983068 VII983068:VIK983068 VSE983068:VSG983068 WCA983068:WCC983068 WLW983068:WLY983068 WVS983068:WVU983068 K7:M7 JG7:JI7 TC7:TE7 ACY7:ADA7 AMU7:AMW7 AWQ7:AWS7 BGM7:BGO7 BQI7:BQK7 CAE7:CAG7 CKA7:CKC7 CTW7:CTY7 DDS7:DDU7 DNO7:DNQ7 DXK7:DXM7 EHG7:EHI7 ERC7:ERE7 FAY7:FBA7 FKU7:FKW7 FUQ7:FUS7 GEM7:GEO7 GOI7:GOK7 GYE7:GYG7 HIA7:HIC7 HRW7:HRY7 IBS7:IBU7 ILO7:ILQ7 IVK7:IVM7 JFG7:JFI7 JPC7:JPE7 JYY7:JZA7 KIU7:KIW7 KSQ7:KSS7 LCM7:LCO7 LMI7:LMK7 LWE7:LWG7 MGA7:MGC7 MPW7:MPY7 MZS7:MZU7 NJO7:NJQ7 NTK7:NTM7 ODG7:ODI7 ONC7:ONE7 OWY7:OXA7 PGU7:PGW7 PQQ7:PQS7 QAM7:QAO7 QKI7:QKK7 QUE7:QUG7 REA7:REC7 RNW7:RNY7 RXS7:RXU7 SHO7:SHQ7 SRK7:SRM7 TBG7:TBI7 TLC7:TLE7 TUY7:TVA7 UEU7:UEW7 UOQ7:UOS7 UYM7:UYO7 VII7:VIK7 VSE7:VSG7 WCA7:WCC7 WLW7:WLY7 WVS7:WVU7 K65543:M65543 JG65543:JI65543 TC65543:TE65543 ACY65543:ADA65543 AMU65543:AMW65543 AWQ65543:AWS65543 BGM65543:BGO65543 BQI65543:BQK65543 CAE65543:CAG65543 CKA65543:CKC65543 CTW65543:CTY65543 DDS65543:DDU65543 DNO65543:DNQ65543 DXK65543:DXM65543 EHG65543:EHI65543 ERC65543:ERE65543 FAY65543:FBA65543 FKU65543:FKW65543 FUQ65543:FUS65543 GEM65543:GEO65543 GOI65543:GOK65543 GYE65543:GYG65543 HIA65543:HIC65543 HRW65543:HRY65543 IBS65543:IBU65543 ILO65543:ILQ65543 IVK65543:IVM65543 JFG65543:JFI65543 JPC65543:JPE65543 JYY65543:JZA65543 KIU65543:KIW65543 KSQ65543:KSS65543 LCM65543:LCO65543 LMI65543:LMK65543 LWE65543:LWG65543 MGA65543:MGC65543 MPW65543:MPY65543 MZS65543:MZU65543 NJO65543:NJQ65543 NTK65543:NTM65543 ODG65543:ODI65543 ONC65543:ONE65543 OWY65543:OXA65543 PGU65543:PGW65543 PQQ65543:PQS65543 QAM65543:QAO65543 QKI65543:QKK65543 QUE65543:QUG65543 REA65543:REC65543 RNW65543:RNY65543 RXS65543:RXU65543 SHO65543:SHQ65543 SRK65543:SRM65543 TBG65543:TBI65543 TLC65543:TLE65543 TUY65543:TVA65543 UEU65543:UEW65543 UOQ65543:UOS65543 UYM65543:UYO65543 VII65543:VIK65543 VSE65543:VSG65543 WCA65543:WCC65543 WLW65543:WLY65543 WVS65543:WVU65543 K131079:M131079 JG131079:JI131079 TC131079:TE131079 ACY131079:ADA131079 AMU131079:AMW131079 AWQ131079:AWS131079 BGM131079:BGO131079 BQI131079:BQK131079 CAE131079:CAG131079 CKA131079:CKC131079 CTW131079:CTY131079 DDS131079:DDU131079 DNO131079:DNQ131079 DXK131079:DXM131079 EHG131079:EHI131079 ERC131079:ERE131079 FAY131079:FBA131079 FKU131079:FKW131079 FUQ131079:FUS131079 GEM131079:GEO131079 GOI131079:GOK131079 GYE131079:GYG131079 HIA131079:HIC131079 HRW131079:HRY131079 IBS131079:IBU131079 ILO131079:ILQ131079 IVK131079:IVM131079 JFG131079:JFI131079 JPC131079:JPE131079 JYY131079:JZA131079 KIU131079:KIW131079 KSQ131079:KSS131079 LCM131079:LCO131079 LMI131079:LMK131079 LWE131079:LWG131079 MGA131079:MGC131079 MPW131079:MPY131079 MZS131079:MZU131079 NJO131079:NJQ131079 NTK131079:NTM131079 ODG131079:ODI131079 ONC131079:ONE131079 OWY131079:OXA131079 PGU131079:PGW131079 PQQ131079:PQS131079 QAM131079:QAO131079 QKI131079:QKK131079 QUE131079:QUG131079 REA131079:REC131079 RNW131079:RNY131079 RXS131079:RXU131079 SHO131079:SHQ131079 SRK131079:SRM131079 TBG131079:TBI131079 TLC131079:TLE131079 TUY131079:TVA131079 UEU131079:UEW131079 UOQ131079:UOS131079 UYM131079:UYO131079 VII131079:VIK131079 VSE131079:VSG131079 WCA131079:WCC131079 WLW131079:WLY131079 WVS131079:WVU131079 K196615:M196615 JG196615:JI196615 TC196615:TE196615 ACY196615:ADA196615 AMU196615:AMW196615 AWQ196615:AWS196615 BGM196615:BGO196615 BQI196615:BQK196615 CAE196615:CAG196615 CKA196615:CKC196615 CTW196615:CTY196615 DDS196615:DDU196615 DNO196615:DNQ196615 DXK196615:DXM196615 EHG196615:EHI196615 ERC196615:ERE196615 FAY196615:FBA196615 FKU196615:FKW196615 FUQ196615:FUS196615 GEM196615:GEO196615 GOI196615:GOK196615 GYE196615:GYG196615 HIA196615:HIC196615 HRW196615:HRY196615 IBS196615:IBU196615 ILO196615:ILQ196615 IVK196615:IVM196615 JFG196615:JFI196615 JPC196615:JPE196615 JYY196615:JZA196615 KIU196615:KIW196615 KSQ196615:KSS196615 LCM196615:LCO196615 LMI196615:LMK196615 LWE196615:LWG196615 MGA196615:MGC196615 MPW196615:MPY196615 MZS196615:MZU196615 NJO196615:NJQ196615 NTK196615:NTM196615 ODG196615:ODI196615 ONC196615:ONE196615 OWY196615:OXA196615 PGU196615:PGW196615 PQQ196615:PQS196615 QAM196615:QAO196615 QKI196615:QKK196615 QUE196615:QUG196615 REA196615:REC196615 RNW196615:RNY196615 RXS196615:RXU196615 SHO196615:SHQ196615 SRK196615:SRM196615 TBG196615:TBI196615 TLC196615:TLE196615 TUY196615:TVA196615 UEU196615:UEW196615 UOQ196615:UOS196615 UYM196615:UYO196615 VII196615:VIK196615 VSE196615:VSG196615 WCA196615:WCC196615 WLW196615:WLY196615 WVS196615:WVU196615 K262151:M262151 JG262151:JI262151 TC262151:TE262151 ACY262151:ADA262151 AMU262151:AMW262151 AWQ262151:AWS262151 BGM262151:BGO262151 BQI262151:BQK262151 CAE262151:CAG262151 CKA262151:CKC262151 CTW262151:CTY262151 DDS262151:DDU262151 DNO262151:DNQ262151 DXK262151:DXM262151 EHG262151:EHI262151 ERC262151:ERE262151 FAY262151:FBA262151 FKU262151:FKW262151 FUQ262151:FUS262151 GEM262151:GEO262151 GOI262151:GOK262151 GYE262151:GYG262151 HIA262151:HIC262151 HRW262151:HRY262151 IBS262151:IBU262151 ILO262151:ILQ262151 IVK262151:IVM262151 JFG262151:JFI262151 JPC262151:JPE262151 JYY262151:JZA262151 KIU262151:KIW262151 KSQ262151:KSS262151 LCM262151:LCO262151 LMI262151:LMK262151 LWE262151:LWG262151 MGA262151:MGC262151 MPW262151:MPY262151 MZS262151:MZU262151 NJO262151:NJQ262151 NTK262151:NTM262151 ODG262151:ODI262151 ONC262151:ONE262151 OWY262151:OXA262151 PGU262151:PGW262151 PQQ262151:PQS262151 QAM262151:QAO262151 QKI262151:QKK262151 QUE262151:QUG262151 REA262151:REC262151 RNW262151:RNY262151 RXS262151:RXU262151 SHO262151:SHQ262151 SRK262151:SRM262151 TBG262151:TBI262151 TLC262151:TLE262151 TUY262151:TVA262151 UEU262151:UEW262151 UOQ262151:UOS262151 UYM262151:UYO262151 VII262151:VIK262151 VSE262151:VSG262151 WCA262151:WCC262151 WLW262151:WLY262151 WVS262151:WVU262151 K327687:M327687 JG327687:JI327687 TC327687:TE327687 ACY327687:ADA327687 AMU327687:AMW327687 AWQ327687:AWS327687 BGM327687:BGO327687 BQI327687:BQK327687 CAE327687:CAG327687 CKA327687:CKC327687 CTW327687:CTY327687 DDS327687:DDU327687 DNO327687:DNQ327687 DXK327687:DXM327687 EHG327687:EHI327687 ERC327687:ERE327687 FAY327687:FBA327687 FKU327687:FKW327687 FUQ327687:FUS327687 GEM327687:GEO327687 GOI327687:GOK327687 GYE327687:GYG327687 HIA327687:HIC327687 HRW327687:HRY327687 IBS327687:IBU327687 ILO327687:ILQ327687 IVK327687:IVM327687 JFG327687:JFI327687 JPC327687:JPE327687 JYY327687:JZA327687 KIU327687:KIW327687 KSQ327687:KSS327687 LCM327687:LCO327687 LMI327687:LMK327687 LWE327687:LWG327687 MGA327687:MGC327687 MPW327687:MPY327687 MZS327687:MZU327687 NJO327687:NJQ327687 NTK327687:NTM327687 ODG327687:ODI327687 ONC327687:ONE327687 OWY327687:OXA327687 PGU327687:PGW327687 PQQ327687:PQS327687 QAM327687:QAO327687 QKI327687:QKK327687 QUE327687:QUG327687 REA327687:REC327687 RNW327687:RNY327687 RXS327687:RXU327687 SHO327687:SHQ327687 SRK327687:SRM327687 TBG327687:TBI327687 TLC327687:TLE327687 TUY327687:TVA327687 UEU327687:UEW327687 UOQ327687:UOS327687 UYM327687:UYO327687 VII327687:VIK327687 VSE327687:VSG327687 WCA327687:WCC327687 WLW327687:WLY327687 WVS327687:WVU327687 K393223:M393223 JG393223:JI393223 TC393223:TE393223 ACY393223:ADA393223 AMU393223:AMW393223 AWQ393223:AWS393223 BGM393223:BGO393223 BQI393223:BQK393223 CAE393223:CAG393223 CKA393223:CKC393223 CTW393223:CTY393223 DDS393223:DDU393223 DNO393223:DNQ393223 DXK393223:DXM393223 EHG393223:EHI393223 ERC393223:ERE393223 FAY393223:FBA393223 FKU393223:FKW393223 FUQ393223:FUS393223 GEM393223:GEO393223 GOI393223:GOK393223 GYE393223:GYG393223 HIA393223:HIC393223 HRW393223:HRY393223 IBS393223:IBU393223 ILO393223:ILQ393223 IVK393223:IVM393223 JFG393223:JFI393223 JPC393223:JPE393223 JYY393223:JZA393223 KIU393223:KIW393223 KSQ393223:KSS393223 LCM393223:LCO393223 LMI393223:LMK393223 LWE393223:LWG393223 MGA393223:MGC393223 MPW393223:MPY393223 MZS393223:MZU393223 NJO393223:NJQ393223 NTK393223:NTM393223 ODG393223:ODI393223 ONC393223:ONE393223 OWY393223:OXA393223 PGU393223:PGW393223 PQQ393223:PQS393223 QAM393223:QAO393223 QKI393223:QKK393223 QUE393223:QUG393223 REA393223:REC393223 RNW393223:RNY393223 RXS393223:RXU393223 SHO393223:SHQ393223 SRK393223:SRM393223 TBG393223:TBI393223 TLC393223:TLE393223 TUY393223:TVA393223 UEU393223:UEW393223 UOQ393223:UOS393223 UYM393223:UYO393223 VII393223:VIK393223 VSE393223:VSG393223 WCA393223:WCC393223 WLW393223:WLY393223 WVS393223:WVU393223 K458759:M458759 JG458759:JI458759 TC458759:TE458759 ACY458759:ADA458759 AMU458759:AMW458759 AWQ458759:AWS458759 BGM458759:BGO458759 BQI458759:BQK458759 CAE458759:CAG458759 CKA458759:CKC458759 CTW458759:CTY458759 DDS458759:DDU458759 DNO458759:DNQ458759 DXK458759:DXM458759 EHG458759:EHI458759 ERC458759:ERE458759 FAY458759:FBA458759 FKU458759:FKW458759 FUQ458759:FUS458759 GEM458759:GEO458759 GOI458759:GOK458759 GYE458759:GYG458759 HIA458759:HIC458759 HRW458759:HRY458759 IBS458759:IBU458759 ILO458759:ILQ458759 IVK458759:IVM458759 JFG458759:JFI458759 JPC458759:JPE458759 JYY458759:JZA458759 KIU458759:KIW458759 KSQ458759:KSS458759 LCM458759:LCO458759 LMI458759:LMK458759 LWE458759:LWG458759 MGA458759:MGC458759 MPW458759:MPY458759 MZS458759:MZU458759 NJO458759:NJQ458759 NTK458759:NTM458759 ODG458759:ODI458759 ONC458759:ONE458759 OWY458759:OXA458759 PGU458759:PGW458759 PQQ458759:PQS458759 QAM458759:QAO458759 QKI458759:QKK458759 QUE458759:QUG458759 REA458759:REC458759 RNW458759:RNY458759 RXS458759:RXU458759 SHO458759:SHQ458759 SRK458759:SRM458759 TBG458759:TBI458759 TLC458759:TLE458759 TUY458759:TVA458759 UEU458759:UEW458759 UOQ458759:UOS458759 UYM458759:UYO458759 VII458759:VIK458759 VSE458759:VSG458759 WCA458759:WCC458759 WLW458759:WLY458759 WVS458759:WVU458759 K524295:M524295 JG524295:JI524295 TC524295:TE524295 ACY524295:ADA524295 AMU524295:AMW524295 AWQ524295:AWS524295 BGM524295:BGO524295 BQI524295:BQK524295 CAE524295:CAG524295 CKA524295:CKC524295 CTW524295:CTY524295 DDS524295:DDU524295 DNO524295:DNQ524295 DXK524295:DXM524295 EHG524295:EHI524295 ERC524295:ERE524295 FAY524295:FBA524295 FKU524295:FKW524295 FUQ524295:FUS524295 GEM524295:GEO524295 GOI524295:GOK524295 GYE524295:GYG524295 HIA524295:HIC524295 HRW524295:HRY524295 IBS524295:IBU524295 ILO524295:ILQ524295 IVK524295:IVM524295 JFG524295:JFI524295 JPC524295:JPE524295 JYY524295:JZA524295 KIU524295:KIW524295 KSQ524295:KSS524295 LCM524295:LCO524295 LMI524295:LMK524295 LWE524295:LWG524295 MGA524295:MGC524295 MPW524295:MPY524295 MZS524295:MZU524295 NJO524295:NJQ524295 NTK524295:NTM524295 ODG524295:ODI524295 ONC524295:ONE524295 OWY524295:OXA524295 PGU524295:PGW524295 PQQ524295:PQS524295 QAM524295:QAO524295 QKI524295:QKK524295 QUE524295:QUG524295 REA524295:REC524295 RNW524295:RNY524295 RXS524295:RXU524295 SHO524295:SHQ524295 SRK524295:SRM524295 TBG524295:TBI524295 TLC524295:TLE524295 TUY524295:TVA524295 UEU524295:UEW524295 UOQ524295:UOS524295 UYM524295:UYO524295 VII524295:VIK524295 VSE524295:VSG524295 WCA524295:WCC524295 WLW524295:WLY524295 WVS524295:WVU524295 K589831:M589831 JG589831:JI589831 TC589831:TE589831 ACY589831:ADA589831 AMU589831:AMW589831 AWQ589831:AWS589831 BGM589831:BGO589831 BQI589831:BQK589831 CAE589831:CAG589831 CKA589831:CKC589831 CTW589831:CTY589831 DDS589831:DDU589831 DNO589831:DNQ589831 DXK589831:DXM589831 EHG589831:EHI589831 ERC589831:ERE589831 FAY589831:FBA589831 FKU589831:FKW589831 FUQ589831:FUS589831 GEM589831:GEO589831 GOI589831:GOK589831 GYE589831:GYG589831 HIA589831:HIC589831 HRW589831:HRY589831 IBS589831:IBU589831 ILO589831:ILQ589831 IVK589831:IVM589831 JFG589831:JFI589831 JPC589831:JPE589831 JYY589831:JZA589831 KIU589831:KIW589831 KSQ589831:KSS589831 LCM589831:LCO589831 LMI589831:LMK589831 LWE589831:LWG589831 MGA589831:MGC589831 MPW589831:MPY589831 MZS589831:MZU589831 NJO589831:NJQ589831 NTK589831:NTM589831 ODG589831:ODI589831 ONC589831:ONE589831 OWY589831:OXA589831 PGU589831:PGW589831 PQQ589831:PQS589831 QAM589831:QAO589831 QKI589831:QKK589831 QUE589831:QUG589831 REA589831:REC589831 RNW589831:RNY589831 RXS589831:RXU589831 SHO589831:SHQ589831 SRK589831:SRM589831 TBG589831:TBI589831 TLC589831:TLE589831 TUY589831:TVA589831 UEU589831:UEW589831 UOQ589831:UOS589831 UYM589831:UYO589831 VII589831:VIK589831 VSE589831:VSG589831 WCA589831:WCC589831 WLW589831:WLY589831 WVS589831:WVU589831 K655367:M655367 JG655367:JI655367 TC655367:TE655367 ACY655367:ADA655367 AMU655367:AMW655367 AWQ655367:AWS655367 BGM655367:BGO655367 BQI655367:BQK655367 CAE655367:CAG655367 CKA655367:CKC655367 CTW655367:CTY655367 DDS655367:DDU655367 DNO655367:DNQ655367 DXK655367:DXM655367 EHG655367:EHI655367 ERC655367:ERE655367 FAY655367:FBA655367 FKU655367:FKW655367 FUQ655367:FUS655367 GEM655367:GEO655367 GOI655367:GOK655367 GYE655367:GYG655367 HIA655367:HIC655367 HRW655367:HRY655367 IBS655367:IBU655367 ILO655367:ILQ655367 IVK655367:IVM655367 JFG655367:JFI655367 JPC655367:JPE655367 JYY655367:JZA655367 KIU655367:KIW655367 KSQ655367:KSS655367 LCM655367:LCO655367 LMI655367:LMK655367 LWE655367:LWG655367 MGA655367:MGC655367 MPW655367:MPY655367 MZS655367:MZU655367 NJO655367:NJQ655367 NTK655367:NTM655367 ODG655367:ODI655367 ONC655367:ONE655367 OWY655367:OXA655367 PGU655367:PGW655367 PQQ655367:PQS655367 QAM655367:QAO655367 QKI655367:QKK655367 QUE655367:QUG655367 REA655367:REC655367 RNW655367:RNY655367 RXS655367:RXU655367 SHO655367:SHQ655367 SRK655367:SRM655367 TBG655367:TBI655367 TLC655367:TLE655367 TUY655367:TVA655367 UEU655367:UEW655367 UOQ655367:UOS655367 UYM655367:UYO655367 VII655367:VIK655367 VSE655367:VSG655367 WCA655367:WCC655367 WLW655367:WLY655367 WVS655367:WVU655367 K720903:M720903 JG720903:JI720903 TC720903:TE720903 ACY720903:ADA720903 AMU720903:AMW720903 AWQ720903:AWS720903 BGM720903:BGO720903 BQI720903:BQK720903 CAE720903:CAG720903 CKA720903:CKC720903 CTW720903:CTY720903 DDS720903:DDU720903 DNO720903:DNQ720903 DXK720903:DXM720903 EHG720903:EHI720903 ERC720903:ERE720903 FAY720903:FBA720903 FKU720903:FKW720903 FUQ720903:FUS720903 GEM720903:GEO720903 GOI720903:GOK720903 GYE720903:GYG720903 HIA720903:HIC720903 HRW720903:HRY720903 IBS720903:IBU720903 ILO720903:ILQ720903 IVK720903:IVM720903 JFG720903:JFI720903 JPC720903:JPE720903 JYY720903:JZA720903 KIU720903:KIW720903 KSQ720903:KSS720903 LCM720903:LCO720903 LMI720903:LMK720903 LWE720903:LWG720903 MGA720903:MGC720903 MPW720903:MPY720903 MZS720903:MZU720903 NJO720903:NJQ720903 NTK720903:NTM720903 ODG720903:ODI720903 ONC720903:ONE720903 OWY720903:OXA720903 PGU720903:PGW720903 PQQ720903:PQS720903 QAM720903:QAO720903 QKI720903:QKK720903 QUE720903:QUG720903 REA720903:REC720903 RNW720903:RNY720903 RXS720903:RXU720903 SHO720903:SHQ720903 SRK720903:SRM720903 TBG720903:TBI720903 TLC720903:TLE720903 TUY720903:TVA720903 UEU720903:UEW720903 UOQ720903:UOS720903 UYM720903:UYO720903 VII720903:VIK720903 VSE720903:VSG720903 WCA720903:WCC720903 WLW720903:WLY720903 WVS720903:WVU720903 K786439:M786439 JG786439:JI786439 TC786439:TE786439 ACY786439:ADA786439 AMU786439:AMW786439 AWQ786439:AWS786439 BGM786439:BGO786439 BQI786439:BQK786439 CAE786439:CAG786439 CKA786439:CKC786439 CTW786439:CTY786439 DDS786439:DDU786439 DNO786439:DNQ786439 DXK786439:DXM786439 EHG786439:EHI786439 ERC786439:ERE786439 FAY786439:FBA786439 FKU786439:FKW786439 FUQ786439:FUS786439 GEM786439:GEO786439 GOI786439:GOK786439 GYE786439:GYG786439 HIA786439:HIC786439 HRW786439:HRY786439 IBS786439:IBU786439 ILO786439:ILQ786439 IVK786439:IVM786439 JFG786439:JFI786439 JPC786439:JPE786439 JYY786439:JZA786439 KIU786439:KIW786439 KSQ786439:KSS786439 LCM786439:LCO786439 LMI786439:LMK786439 LWE786439:LWG786439 MGA786439:MGC786439 MPW786439:MPY786439 MZS786439:MZU786439 NJO786439:NJQ786439 NTK786439:NTM786439 ODG786439:ODI786439 ONC786439:ONE786439 OWY786439:OXA786439 PGU786439:PGW786439 PQQ786439:PQS786439 QAM786439:QAO786439 QKI786439:QKK786439 QUE786439:QUG786439 REA786439:REC786439 RNW786439:RNY786439 RXS786439:RXU786439 SHO786439:SHQ786439 SRK786439:SRM786439 TBG786439:TBI786439 TLC786439:TLE786439 TUY786439:TVA786439 UEU786439:UEW786439 UOQ786439:UOS786439 UYM786439:UYO786439 VII786439:VIK786439 VSE786439:VSG786439 WCA786439:WCC786439 WLW786439:WLY786439 WVS786439:WVU786439 K851975:M851975 JG851975:JI851975 TC851975:TE851975 ACY851975:ADA851975 AMU851975:AMW851975 AWQ851975:AWS851975 BGM851975:BGO851975 BQI851975:BQK851975 CAE851975:CAG851975 CKA851975:CKC851975 CTW851975:CTY851975 DDS851975:DDU851975 DNO851975:DNQ851975 DXK851975:DXM851975 EHG851975:EHI851975 ERC851975:ERE851975 FAY851975:FBA851975 FKU851975:FKW851975 FUQ851975:FUS851975 GEM851975:GEO851975 GOI851975:GOK851975 GYE851975:GYG851975 HIA851975:HIC851975 HRW851975:HRY851975 IBS851975:IBU851975 ILO851975:ILQ851975 IVK851975:IVM851975 JFG851975:JFI851975 JPC851975:JPE851975 JYY851975:JZA851975 KIU851975:KIW851975 KSQ851975:KSS851975 LCM851975:LCO851975 LMI851975:LMK851975 LWE851975:LWG851975 MGA851975:MGC851975 MPW851975:MPY851975 MZS851975:MZU851975 NJO851975:NJQ851975 NTK851975:NTM851975 ODG851975:ODI851975 ONC851975:ONE851975 OWY851975:OXA851975 PGU851975:PGW851975 PQQ851975:PQS851975 QAM851975:QAO851975 QKI851975:QKK851975 QUE851975:QUG851975 REA851975:REC851975 RNW851975:RNY851975 RXS851975:RXU851975 SHO851975:SHQ851975 SRK851975:SRM851975 TBG851975:TBI851975 TLC851975:TLE851975 TUY851975:TVA851975 UEU851975:UEW851975 UOQ851975:UOS851975 UYM851975:UYO851975 VII851975:VIK851975 VSE851975:VSG851975 WCA851975:WCC851975 WLW851975:WLY851975 WVS851975:WVU851975 K917511:M917511 JG917511:JI917511 TC917511:TE917511 ACY917511:ADA917511 AMU917511:AMW917511 AWQ917511:AWS917511 BGM917511:BGO917511 BQI917511:BQK917511 CAE917511:CAG917511 CKA917511:CKC917511 CTW917511:CTY917511 DDS917511:DDU917511 DNO917511:DNQ917511 DXK917511:DXM917511 EHG917511:EHI917511 ERC917511:ERE917511 FAY917511:FBA917511 FKU917511:FKW917511 FUQ917511:FUS917511 GEM917511:GEO917511 GOI917511:GOK917511 GYE917511:GYG917511 HIA917511:HIC917511 HRW917511:HRY917511 IBS917511:IBU917511 ILO917511:ILQ917511 IVK917511:IVM917511 JFG917511:JFI917511 JPC917511:JPE917511 JYY917511:JZA917511 KIU917511:KIW917511 KSQ917511:KSS917511 LCM917511:LCO917511 LMI917511:LMK917511 LWE917511:LWG917511 MGA917511:MGC917511 MPW917511:MPY917511 MZS917511:MZU917511 NJO917511:NJQ917511 NTK917511:NTM917511 ODG917511:ODI917511 ONC917511:ONE917511 OWY917511:OXA917511 PGU917511:PGW917511 PQQ917511:PQS917511 QAM917511:QAO917511 QKI917511:QKK917511 QUE917511:QUG917511 REA917511:REC917511 RNW917511:RNY917511 RXS917511:RXU917511 SHO917511:SHQ917511 SRK917511:SRM917511 TBG917511:TBI917511 TLC917511:TLE917511 TUY917511:TVA917511 UEU917511:UEW917511 UOQ917511:UOS917511 UYM917511:UYO917511 VII917511:VIK917511 VSE917511:VSG917511 WCA917511:WCC917511 WLW917511:WLY917511 WVS917511:WVU917511 K983047:M983047 JG983047:JI983047 TC983047:TE983047 ACY983047:ADA983047 AMU983047:AMW983047 AWQ983047:AWS983047 BGM983047:BGO983047 BQI983047:BQK983047 CAE983047:CAG983047 CKA983047:CKC983047 CTW983047:CTY983047 DDS983047:DDU983047 DNO983047:DNQ983047 DXK983047:DXM983047 EHG983047:EHI983047 ERC983047:ERE983047 FAY983047:FBA983047 FKU983047:FKW983047 FUQ983047:FUS983047 GEM983047:GEO983047 GOI983047:GOK983047 GYE983047:GYG983047 HIA983047:HIC983047 HRW983047:HRY983047 IBS983047:IBU983047 ILO983047:ILQ983047 IVK983047:IVM983047 JFG983047:JFI983047 JPC983047:JPE983047 JYY983047:JZA983047 KIU983047:KIW983047 KSQ983047:KSS983047 LCM983047:LCO983047 LMI983047:LMK983047 LWE983047:LWG983047 MGA983047:MGC983047 MPW983047:MPY983047 MZS983047:MZU983047 NJO983047:NJQ983047 NTK983047:NTM983047 ODG983047:ODI983047 ONC983047:ONE983047 OWY983047:OXA983047 PGU983047:PGW983047 PQQ983047:PQS983047 QAM983047:QAO983047 QKI983047:QKK983047 QUE983047:QUG983047 REA983047:REC983047 RNW983047:RNY983047 RXS983047:RXU983047 SHO983047:SHQ983047 SRK983047:SRM983047 TBG983047:TBI983047 TLC983047:TLE983047 TUY983047:TVA983047 UEU983047:UEW983047 UOQ983047:UOS983047 UYM983047:UYO983047 VII983047:VIK983047 VSE983047:VSG983047 WCA983047:WCC983047 WLW983047:WLY983047 WVS983047:WVU983047" xr:uid="{120327E1-9DAB-446F-912A-33507082235E}">
      <formula1>ObservationType</formula1>
    </dataValidation>
    <dataValidation type="list" allowBlank="1" showInputMessage="1" showErrorMessage="1" sqref="B10:B15 IX10:IX15 ST10:ST15 ACP10:ACP15 AML10:AML15 AWH10:AWH15 BGD10:BGD15 BPZ10:BPZ15 BZV10:BZV15 CJR10:CJR15 CTN10:CTN15 DDJ10:DDJ15 DNF10:DNF15 DXB10:DXB15 EGX10:EGX15 EQT10:EQT15 FAP10:FAP15 FKL10:FKL15 FUH10:FUH15 GED10:GED15 GNZ10:GNZ15 GXV10:GXV15 HHR10:HHR15 HRN10:HRN15 IBJ10:IBJ15 ILF10:ILF15 IVB10:IVB15 JEX10:JEX15 JOT10:JOT15 JYP10:JYP15 KIL10:KIL15 KSH10:KSH15 LCD10:LCD15 LLZ10:LLZ15 LVV10:LVV15 MFR10:MFR15 MPN10:MPN15 MZJ10:MZJ15 NJF10:NJF15 NTB10:NTB15 OCX10:OCX15 OMT10:OMT15 OWP10:OWP15 PGL10:PGL15 PQH10:PQH15 QAD10:QAD15 QJZ10:QJZ15 QTV10:QTV15 RDR10:RDR15 RNN10:RNN15 RXJ10:RXJ15 SHF10:SHF15 SRB10:SRB15 TAX10:TAX15 TKT10:TKT15 TUP10:TUP15 UEL10:UEL15 UOH10:UOH15 UYD10:UYD15 VHZ10:VHZ15 VRV10:VRV15 WBR10:WBR15 WLN10:WLN15 WVJ10:WVJ15 B65546:B65551 IX65546:IX65551 ST65546:ST65551 ACP65546:ACP65551 AML65546:AML65551 AWH65546:AWH65551 BGD65546:BGD65551 BPZ65546:BPZ65551 BZV65546:BZV65551 CJR65546:CJR65551 CTN65546:CTN65551 DDJ65546:DDJ65551 DNF65546:DNF65551 DXB65546:DXB65551 EGX65546:EGX65551 EQT65546:EQT65551 FAP65546:FAP65551 FKL65546:FKL65551 FUH65546:FUH65551 GED65546:GED65551 GNZ65546:GNZ65551 GXV65546:GXV65551 HHR65546:HHR65551 HRN65546:HRN65551 IBJ65546:IBJ65551 ILF65546:ILF65551 IVB65546:IVB65551 JEX65546:JEX65551 JOT65546:JOT65551 JYP65546:JYP65551 KIL65546:KIL65551 KSH65546:KSH65551 LCD65546:LCD65551 LLZ65546:LLZ65551 LVV65546:LVV65551 MFR65546:MFR65551 MPN65546:MPN65551 MZJ65546:MZJ65551 NJF65546:NJF65551 NTB65546:NTB65551 OCX65546:OCX65551 OMT65546:OMT65551 OWP65546:OWP65551 PGL65546:PGL65551 PQH65546:PQH65551 QAD65546:QAD65551 QJZ65546:QJZ65551 QTV65546:QTV65551 RDR65546:RDR65551 RNN65546:RNN65551 RXJ65546:RXJ65551 SHF65546:SHF65551 SRB65546:SRB65551 TAX65546:TAX65551 TKT65546:TKT65551 TUP65546:TUP65551 UEL65546:UEL65551 UOH65546:UOH65551 UYD65546:UYD65551 VHZ65546:VHZ65551 VRV65546:VRV65551 WBR65546:WBR65551 WLN65546:WLN65551 WVJ65546:WVJ65551 B131082:B131087 IX131082:IX131087 ST131082:ST131087 ACP131082:ACP131087 AML131082:AML131087 AWH131082:AWH131087 BGD131082:BGD131087 BPZ131082:BPZ131087 BZV131082:BZV131087 CJR131082:CJR131087 CTN131082:CTN131087 DDJ131082:DDJ131087 DNF131082:DNF131087 DXB131082:DXB131087 EGX131082:EGX131087 EQT131082:EQT131087 FAP131082:FAP131087 FKL131082:FKL131087 FUH131082:FUH131087 GED131082:GED131087 GNZ131082:GNZ131087 GXV131082:GXV131087 HHR131082:HHR131087 HRN131082:HRN131087 IBJ131082:IBJ131087 ILF131082:ILF131087 IVB131082:IVB131087 JEX131082:JEX131087 JOT131082:JOT131087 JYP131082:JYP131087 KIL131082:KIL131087 KSH131082:KSH131087 LCD131082:LCD131087 LLZ131082:LLZ131087 LVV131082:LVV131087 MFR131082:MFR131087 MPN131082:MPN131087 MZJ131082:MZJ131087 NJF131082:NJF131087 NTB131082:NTB131087 OCX131082:OCX131087 OMT131082:OMT131087 OWP131082:OWP131087 PGL131082:PGL131087 PQH131082:PQH131087 QAD131082:QAD131087 QJZ131082:QJZ131087 QTV131082:QTV131087 RDR131082:RDR131087 RNN131082:RNN131087 RXJ131082:RXJ131087 SHF131082:SHF131087 SRB131082:SRB131087 TAX131082:TAX131087 TKT131082:TKT131087 TUP131082:TUP131087 UEL131082:UEL131087 UOH131082:UOH131087 UYD131082:UYD131087 VHZ131082:VHZ131087 VRV131082:VRV131087 WBR131082:WBR131087 WLN131082:WLN131087 WVJ131082:WVJ131087 B196618:B196623 IX196618:IX196623 ST196618:ST196623 ACP196618:ACP196623 AML196618:AML196623 AWH196618:AWH196623 BGD196618:BGD196623 BPZ196618:BPZ196623 BZV196618:BZV196623 CJR196618:CJR196623 CTN196618:CTN196623 DDJ196618:DDJ196623 DNF196618:DNF196623 DXB196618:DXB196623 EGX196618:EGX196623 EQT196618:EQT196623 FAP196618:FAP196623 FKL196618:FKL196623 FUH196618:FUH196623 GED196618:GED196623 GNZ196618:GNZ196623 GXV196618:GXV196623 HHR196618:HHR196623 HRN196618:HRN196623 IBJ196618:IBJ196623 ILF196618:ILF196623 IVB196618:IVB196623 JEX196618:JEX196623 JOT196618:JOT196623 JYP196618:JYP196623 KIL196618:KIL196623 KSH196618:KSH196623 LCD196618:LCD196623 LLZ196618:LLZ196623 LVV196618:LVV196623 MFR196618:MFR196623 MPN196618:MPN196623 MZJ196618:MZJ196623 NJF196618:NJF196623 NTB196618:NTB196623 OCX196618:OCX196623 OMT196618:OMT196623 OWP196618:OWP196623 PGL196618:PGL196623 PQH196618:PQH196623 QAD196618:QAD196623 QJZ196618:QJZ196623 QTV196618:QTV196623 RDR196618:RDR196623 RNN196618:RNN196623 RXJ196618:RXJ196623 SHF196618:SHF196623 SRB196618:SRB196623 TAX196618:TAX196623 TKT196618:TKT196623 TUP196618:TUP196623 UEL196618:UEL196623 UOH196618:UOH196623 UYD196618:UYD196623 VHZ196618:VHZ196623 VRV196618:VRV196623 WBR196618:WBR196623 WLN196618:WLN196623 WVJ196618:WVJ196623 B262154:B262159 IX262154:IX262159 ST262154:ST262159 ACP262154:ACP262159 AML262154:AML262159 AWH262154:AWH262159 BGD262154:BGD262159 BPZ262154:BPZ262159 BZV262154:BZV262159 CJR262154:CJR262159 CTN262154:CTN262159 DDJ262154:DDJ262159 DNF262154:DNF262159 DXB262154:DXB262159 EGX262154:EGX262159 EQT262154:EQT262159 FAP262154:FAP262159 FKL262154:FKL262159 FUH262154:FUH262159 GED262154:GED262159 GNZ262154:GNZ262159 GXV262154:GXV262159 HHR262154:HHR262159 HRN262154:HRN262159 IBJ262154:IBJ262159 ILF262154:ILF262159 IVB262154:IVB262159 JEX262154:JEX262159 JOT262154:JOT262159 JYP262154:JYP262159 KIL262154:KIL262159 KSH262154:KSH262159 LCD262154:LCD262159 LLZ262154:LLZ262159 LVV262154:LVV262159 MFR262154:MFR262159 MPN262154:MPN262159 MZJ262154:MZJ262159 NJF262154:NJF262159 NTB262154:NTB262159 OCX262154:OCX262159 OMT262154:OMT262159 OWP262154:OWP262159 PGL262154:PGL262159 PQH262154:PQH262159 QAD262154:QAD262159 QJZ262154:QJZ262159 QTV262154:QTV262159 RDR262154:RDR262159 RNN262154:RNN262159 RXJ262154:RXJ262159 SHF262154:SHF262159 SRB262154:SRB262159 TAX262154:TAX262159 TKT262154:TKT262159 TUP262154:TUP262159 UEL262154:UEL262159 UOH262154:UOH262159 UYD262154:UYD262159 VHZ262154:VHZ262159 VRV262154:VRV262159 WBR262154:WBR262159 WLN262154:WLN262159 WVJ262154:WVJ262159 B327690:B327695 IX327690:IX327695 ST327690:ST327695 ACP327690:ACP327695 AML327690:AML327695 AWH327690:AWH327695 BGD327690:BGD327695 BPZ327690:BPZ327695 BZV327690:BZV327695 CJR327690:CJR327695 CTN327690:CTN327695 DDJ327690:DDJ327695 DNF327690:DNF327695 DXB327690:DXB327695 EGX327690:EGX327695 EQT327690:EQT327695 FAP327690:FAP327695 FKL327690:FKL327695 FUH327690:FUH327695 GED327690:GED327695 GNZ327690:GNZ327695 GXV327690:GXV327695 HHR327690:HHR327695 HRN327690:HRN327695 IBJ327690:IBJ327695 ILF327690:ILF327695 IVB327690:IVB327695 JEX327690:JEX327695 JOT327690:JOT327695 JYP327690:JYP327695 KIL327690:KIL327695 KSH327690:KSH327695 LCD327690:LCD327695 LLZ327690:LLZ327695 LVV327690:LVV327695 MFR327690:MFR327695 MPN327690:MPN327695 MZJ327690:MZJ327695 NJF327690:NJF327695 NTB327690:NTB327695 OCX327690:OCX327695 OMT327690:OMT327695 OWP327690:OWP327695 PGL327690:PGL327695 PQH327690:PQH327695 QAD327690:QAD327695 QJZ327690:QJZ327695 QTV327690:QTV327695 RDR327690:RDR327695 RNN327690:RNN327695 RXJ327690:RXJ327695 SHF327690:SHF327695 SRB327690:SRB327695 TAX327690:TAX327695 TKT327690:TKT327695 TUP327690:TUP327695 UEL327690:UEL327695 UOH327690:UOH327695 UYD327690:UYD327695 VHZ327690:VHZ327695 VRV327690:VRV327695 WBR327690:WBR327695 WLN327690:WLN327695 WVJ327690:WVJ327695 B393226:B393231 IX393226:IX393231 ST393226:ST393231 ACP393226:ACP393231 AML393226:AML393231 AWH393226:AWH393231 BGD393226:BGD393231 BPZ393226:BPZ393231 BZV393226:BZV393231 CJR393226:CJR393231 CTN393226:CTN393231 DDJ393226:DDJ393231 DNF393226:DNF393231 DXB393226:DXB393231 EGX393226:EGX393231 EQT393226:EQT393231 FAP393226:FAP393231 FKL393226:FKL393231 FUH393226:FUH393231 GED393226:GED393231 GNZ393226:GNZ393231 GXV393226:GXV393231 HHR393226:HHR393231 HRN393226:HRN393231 IBJ393226:IBJ393231 ILF393226:ILF393231 IVB393226:IVB393231 JEX393226:JEX393231 JOT393226:JOT393231 JYP393226:JYP393231 KIL393226:KIL393231 KSH393226:KSH393231 LCD393226:LCD393231 LLZ393226:LLZ393231 LVV393226:LVV393231 MFR393226:MFR393231 MPN393226:MPN393231 MZJ393226:MZJ393231 NJF393226:NJF393231 NTB393226:NTB393231 OCX393226:OCX393231 OMT393226:OMT393231 OWP393226:OWP393231 PGL393226:PGL393231 PQH393226:PQH393231 QAD393226:QAD393231 QJZ393226:QJZ393231 QTV393226:QTV393231 RDR393226:RDR393231 RNN393226:RNN393231 RXJ393226:RXJ393231 SHF393226:SHF393231 SRB393226:SRB393231 TAX393226:TAX393231 TKT393226:TKT393231 TUP393226:TUP393231 UEL393226:UEL393231 UOH393226:UOH393231 UYD393226:UYD393231 VHZ393226:VHZ393231 VRV393226:VRV393231 WBR393226:WBR393231 WLN393226:WLN393231 WVJ393226:WVJ393231 B458762:B458767 IX458762:IX458767 ST458762:ST458767 ACP458762:ACP458767 AML458762:AML458767 AWH458762:AWH458767 BGD458762:BGD458767 BPZ458762:BPZ458767 BZV458762:BZV458767 CJR458762:CJR458767 CTN458762:CTN458767 DDJ458762:DDJ458767 DNF458762:DNF458767 DXB458762:DXB458767 EGX458762:EGX458767 EQT458762:EQT458767 FAP458762:FAP458767 FKL458762:FKL458767 FUH458762:FUH458767 GED458762:GED458767 GNZ458762:GNZ458767 GXV458762:GXV458767 HHR458762:HHR458767 HRN458762:HRN458767 IBJ458762:IBJ458767 ILF458762:ILF458767 IVB458762:IVB458767 JEX458762:JEX458767 JOT458762:JOT458767 JYP458762:JYP458767 KIL458762:KIL458767 KSH458762:KSH458767 LCD458762:LCD458767 LLZ458762:LLZ458767 LVV458762:LVV458767 MFR458762:MFR458767 MPN458762:MPN458767 MZJ458762:MZJ458767 NJF458762:NJF458767 NTB458762:NTB458767 OCX458762:OCX458767 OMT458762:OMT458767 OWP458762:OWP458767 PGL458762:PGL458767 PQH458762:PQH458767 QAD458762:QAD458767 QJZ458762:QJZ458767 QTV458762:QTV458767 RDR458762:RDR458767 RNN458762:RNN458767 RXJ458762:RXJ458767 SHF458762:SHF458767 SRB458762:SRB458767 TAX458762:TAX458767 TKT458762:TKT458767 TUP458762:TUP458767 UEL458762:UEL458767 UOH458762:UOH458767 UYD458762:UYD458767 VHZ458762:VHZ458767 VRV458762:VRV458767 WBR458762:WBR458767 WLN458762:WLN458767 WVJ458762:WVJ458767 B524298:B524303 IX524298:IX524303 ST524298:ST524303 ACP524298:ACP524303 AML524298:AML524303 AWH524298:AWH524303 BGD524298:BGD524303 BPZ524298:BPZ524303 BZV524298:BZV524303 CJR524298:CJR524303 CTN524298:CTN524303 DDJ524298:DDJ524303 DNF524298:DNF524303 DXB524298:DXB524303 EGX524298:EGX524303 EQT524298:EQT524303 FAP524298:FAP524303 FKL524298:FKL524303 FUH524298:FUH524303 GED524298:GED524303 GNZ524298:GNZ524303 GXV524298:GXV524303 HHR524298:HHR524303 HRN524298:HRN524303 IBJ524298:IBJ524303 ILF524298:ILF524303 IVB524298:IVB524303 JEX524298:JEX524303 JOT524298:JOT524303 JYP524298:JYP524303 KIL524298:KIL524303 KSH524298:KSH524303 LCD524298:LCD524303 LLZ524298:LLZ524303 LVV524298:LVV524303 MFR524298:MFR524303 MPN524298:MPN524303 MZJ524298:MZJ524303 NJF524298:NJF524303 NTB524298:NTB524303 OCX524298:OCX524303 OMT524298:OMT524303 OWP524298:OWP524303 PGL524298:PGL524303 PQH524298:PQH524303 QAD524298:QAD524303 QJZ524298:QJZ524303 QTV524298:QTV524303 RDR524298:RDR524303 RNN524298:RNN524303 RXJ524298:RXJ524303 SHF524298:SHF524303 SRB524298:SRB524303 TAX524298:TAX524303 TKT524298:TKT524303 TUP524298:TUP524303 UEL524298:UEL524303 UOH524298:UOH524303 UYD524298:UYD524303 VHZ524298:VHZ524303 VRV524298:VRV524303 WBR524298:WBR524303 WLN524298:WLN524303 WVJ524298:WVJ524303 B589834:B589839 IX589834:IX589839 ST589834:ST589839 ACP589834:ACP589839 AML589834:AML589839 AWH589834:AWH589839 BGD589834:BGD589839 BPZ589834:BPZ589839 BZV589834:BZV589839 CJR589834:CJR589839 CTN589834:CTN589839 DDJ589834:DDJ589839 DNF589834:DNF589839 DXB589834:DXB589839 EGX589834:EGX589839 EQT589834:EQT589839 FAP589834:FAP589839 FKL589834:FKL589839 FUH589834:FUH589839 GED589834:GED589839 GNZ589834:GNZ589839 GXV589834:GXV589839 HHR589834:HHR589839 HRN589834:HRN589839 IBJ589834:IBJ589839 ILF589834:ILF589839 IVB589834:IVB589839 JEX589834:JEX589839 JOT589834:JOT589839 JYP589834:JYP589839 KIL589834:KIL589839 KSH589834:KSH589839 LCD589834:LCD589839 LLZ589834:LLZ589839 LVV589834:LVV589839 MFR589834:MFR589839 MPN589834:MPN589839 MZJ589834:MZJ589839 NJF589834:NJF589839 NTB589834:NTB589839 OCX589834:OCX589839 OMT589834:OMT589839 OWP589834:OWP589839 PGL589834:PGL589839 PQH589834:PQH589839 QAD589834:QAD589839 QJZ589834:QJZ589839 QTV589834:QTV589839 RDR589834:RDR589839 RNN589834:RNN589839 RXJ589834:RXJ589839 SHF589834:SHF589839 SRB589834:SRB589839 TAX589834:TAX589839 TKT589834:TKT589839 TUP589834:TUP589839 UEL589834:UEL589839 UOH589834:UOH589839 UYD589834:UYD589839 VHZ589834:VHZ589839 VRV589834:VRV589839 WBR589834:WBR589839 WLN589834:WLN589839 WVJ589834:WVJ589839 B655370:B655375 IX655370:IX655375 ST655370:ST655375 ACP655370:ACP655375 AML655370:AML655375 AWH655370:AWH655375 BGD655370:BGD655375 BPZ655370:BPZ655375 BZV655370:BZV655375 CJR655370:CJR655375 CTN655370:CTN655375 DDJ655370:DDJ655375 DNF655370:DNF655375 DXB655370:DXB655375 EGX655370:EGX655375 EQT655370:EQT655375 FAP655370:FAP655375 FKL655370:FKL655375 FUH655370:FUH655375 GED655370:GED655375 GNZ655370:GNZ655375 GXV655370:GXV655375 HHR655370:HHR655375 HRN655370:HRN655375 IBJ655370:IBJ655375 ILF655370:ILF655375 IVB655370:IVB655375 JEX655370:JEX655375 JOT655370:JOT655375 JYP655370:JYP655375 KIL655370:KIL655375 KSH655370:KSH655375 LCD655370:LCD655375 LLZ655370:LLZ655375 LVV655370:LVV655375 MFR655370:MFR655375 MPN655370:MPN655375 MZJ655370:MZJ655375 NJF655370:NJF655375 NTB655370:NTB655375 OCX655370:OCX655375 OMT655370:OMT655375 OWP655370:OWP655375 PGL655370:PGL655375 PQH655370:PQH655375 QAD655370:QAD655375 QJZ655370:QJZ655375 QTV655370:QTV655375 RDR655370:RDR655375 RNN655370:RNN655375 RXJ655370:RXJ655375 SHF655370:SHF655375 SRB655370:SRB655375 TAX655370:TAX655375 TKT655370:TKT655375 TUP655370:TUP655375 UEL655370:UEL655375 UOH655370:UOH655375 UYD655370:UYD655375 VHZ655370:VHZ655375 VRV655370:VRV655375 WBR655370:WBR655375 WLN655370:WLN655375 WVJ655370:WVJ655375 B720906:B720911 IX720906:IX720911 ST720906:ST720911 ACP720906:ACP720911 AML720906:AML720911 AWH720906:AWH720911 BGD720906:BGD720911 BPZ720906:BPZ720911 BZV720906:BZV720911 CJR720906:CJR720911 CTN720906:CTN720911 DDJ720906:DDJ720911 DNF720906:DNF720911 DXB720906:DXB720911 EGX720906:EGX720911 EQT720906:EQT720911 FAP720906:FAP720911 FKL720906:FKL720911 FUH720906:FUH720911 GED720906:GED720911 GNZ720906:GNZ720911 GXV720906:GXV720911 HHR720906:HHR720911 HRN720906:HRN720911 IBJ720906:IBJ720911 ILF720906:ILF720911 IVB720906:IVB720911 JEX720906:JEX720911 JOT720906:JOT720911 JYP720906:JYP720911 KIL720906:KIL720911 KSH720906:KSH720911 LCD720906:LCD720911 LLZ720906:LLZ720911 LVV720906:LVV720911 MFR720906:MFR720911 MPN720906:MPN720911 MZJ720906:MZJ720911 NJF720906:NJF720911 NTB720906:NTB720911 OCX720906:OCX720911 OMT720906:OMT720911 OWP720906:OWP720911 PGL720906:PGL720911 PQH720906:PQH720911 QAD720906:QAD720911 QJZ720906:QJZ720911 QTV720906:QTV720911 RDR720906:RDR720911 RNN720906:RNN720911 RXJ720906:RXJ720911 SHF720906:SHF720911 SRB720906:SRB720911 TAX720906:TAX720911 TKT720906:TKT720911 TUP720906:TUP720911 UEL720906:UEL720911 UOH720906:UOH720911 UYD720906:UYD720911 VHZ720906:VHZ720911 VRV720906:VRV720911 WBR720906:WBR720911 WLN720906:WLN720911 WVJ720906:WVJ720911 B786442:B786447 IX786442:IX786447 ST786442:ST786447 ACP786442:ACP786447 AML786442:AML786447 AWH786442:AWH786447 BGD786442:BGD786447 BPZ786442:BPZ786447 BZV786442:BZV786447 CJR786442:CJR786447 CTN786442:CTN786447 DDJ786442:DDJ786447 DNF786442:DNF786447 DXB786442:DXB786447 EGX786442:EGX786447 EQT786442:EQT786447 FAP786442:FAP786447 FKL786442:FKL786447 FUH786442:FUH786447 GED786442:GED786447 GNZ786442:GNZ786447 GXV786442:GXV786447 HHR786442:HHR786447 HRN786442:HRN786447 IBJ786442:IBJ786447 ILF786442:ILF786447 IVB786442:IVB786447 JEX786442:JEX786447 JOT786442:JOT786447 JYP786442:JYP786447 KIL786442:KIL786447 KSH786442:KSH786447 LCD786442:LCD786447 LLZ786442:LLZ786447 LVV786442:LVV786447 MFR786442:MFR786447 MPN786442:MPN786447 MZJ786442:MZJ786447 NJF786442:NJF786447 NTB786442:NTB786447 OCX786442:OCX786447 OMT786442:OMT786447 OWP786442:OWP786447 PGL786442:PGL786447 PQH786442:PQH786447 QAD786442:QAD786447 QJZ786442:QJZ786447 QTV786442:QTV786447 RDR786442:RDR786447 RNN786442:RNN786447 RXJ786442:RXJ786447 SHF786442:SHF786447 SRB786442:SRB786447 TAX786442:TAX786447 TKT786442:TKT786447 TUP786442:TUP786447 UEL786442:UEL786447 UOH786442:UOH786447 UYD786442:UYD786447 VHZ786442:VHZ786447 VRV786442:VRV786447 WBR786442:WBR786447 WLN786442:WLN786447 WVJ786442:WVJ786447 B851978:B851983 IX851978:IX851983 ST851978:ST851983 ACP851978:ACP851983 AML851978:AML851983 AWH851978:AWH851983 BGD851978:BGD851983 BPZ851978:BPZ851983 BZV851978:BZV851983 CJR851978:CJR851983 CTN851978:CTN851983 DDJ851978:DDJ851983 DNF851978:DNF851983 DXB851978:DXB851983 EGX851978:EGX851983 EQT851978:EQT851983 FAP851978:FAP851983 FKL851978:FKL851983 FUH851978:FUH851983 GED851978:GED851983 GNZ851978:GNZ851983 GXV851978:GXV851983 HHR851978:HHR851983 HRN851978:HRN851983 IBJ851978:IBJ851983 ILF851978:ILF851983 IVB851978:IVB851983 JEX851978:JEX851983 JOT851978:JOT851983 JYP851978:JYP851983 KIL851978:KIL851983 KSH851978:KSH851983 LCD851978:LCD851983 LLZ851978:LLZ851983 LVV851978:LVV851983 MFR851978:MFR851983 MPN851978:MPN851983 MZJ851978:MZJ851983 NJF851978:NJF851983 NTB851978:NTB851983 OCX851978:OCX851983 OMT851978:OMT851983 OWP851978:OWP851983 PGL851978:PGL851983 PQH851978:PQH851983 QAD851978:QAD851983 QJZ851978:QJZ851983 QTV851978:QTV851983 RDR851978:RDR851983 RNN851978:RNN851983 RXJ851978:RXJ851983 SHF851978:SHF851983 SRB851978:SRB851983 TAX851978:TAX851983 TKT851978:TKT851983 TUP851978:TUP851983 UEL851978:UEL851983 UOH851978:UOH851983 UYD851978:UYD851983 VHZ851978:VHZ851983 VRV851978:VRV851983 WBR851978:WBR851983 WLN851978:WLN851983 WVJ851978:WVJ851983 B917514:B917519 IX917514:IX917519 ST917514:ST917519 ACP917514:ACP917519 AML917514:AML917519 AWH917514:AWH917519 BGD917514:BGD917519 BPZ917514:BPZ917519 BZV917514:BZV917519 CJR917514:CJR917519 CTN917514:CTN917519 DDJ917514:DDJ917519 DNF917514:DNF917519 DXB917514:DXB917519 EGX917514:EGX917519 EQT917514:EQT917519 FAP917514:FAP917519 FKL917514:FKL917519 FUH917514:FUH917519 GED917514:GED917519 GNZ917514:GNZ917519 GXV917514:GXV917519 HHR917514:HHR917519 HRN917514:HRN917519 IBJ917514:IBJ917519 ILF917514:ILF917519 IVB917514:IVB917519 JEX917514:JEX917519 JOT917514:JOT917519 JYP917514:JYP917519 KIL917514:KIL917519 KSH917514:KSH917519 LCD917514:LCD917519 LLZ917514:LLZ917519 LVV917514:LVV917519 MFR917514:MFR917519 MPN917514:MPN917519 MZJ917514:MZJ917519 NJF917514:NJF917519 NTB917514:NTB917519 OCX917514:OCX917519 OMT917514:OMT917519 OWP917514:OWP917519 PGL917514:PGL917519 PQH917514:PQH917519 QAD917514:QAD917519 QJZ917514:QJZ917519 QTV917514:QTV917519 RDR917514:RDR917519 RNN917514:RNN917519 RXJ917514:RXJ917519 SHF917514:SHF917519 SRB917514:SRB917519 TAX917514:TAX917519 TKT917514:TKT917519 TUP917514:TUP917519 UEL917514:UEL917519 UOH917514:UOH917519 UYD917514:UYD917519 VHZ917514:VHZ917519 VRV917514:VRV917519 WBR917514:WBR917519 WLN917514:WLN917519 WVJ917514:WVJ917519 B983050:B983055 IX983050:IX983055 ST983050:ST983055 ACP983050:ACP983055 AML983050:AML983055 AWH983050:AWH983055 BGD983050:BGD983055 BPZ983050:BPZ983055 BZV983050:BZV983055 CJR983050:CJR983055 CTN983050:CTN983055 DDJ983050:DDJ983055 DNF983050:DNF983055 DXB983050:DXB983055 EGX983050:EGX983055 EQT983050:EQT983055 FAP983050:FAP983055 FKL983050:FKL983055 FUH983050:FUH983055 GED983050:GED983055 GNZ983050:GNZ983055 GXV983050:GXV983055 HHR983050:HHR983055 HRN983050:HRN983055 IBJ983050:IBJ983055 ILF983050:ILF983055 IVB983050:IVB983055 JEX983050:JEX983055 JOT983050:JOT983055 JYP983050:JYP983055 KIL983050:KIL983055 KSH983050:KSH983055 LCD983050:LCD983055 LLZ983050:LLZ983055 LVV983050:LVV983055 MFR983050:MFR983055 MPN983050:MPN983055 MZJ983050:MZJ983055 NJF983050:NJF983055 NTB983050:NTB983055 OCX983050:OCX983055 OMT983050:OMT983055 OWP983050:OWP983055 PGL983050:PGL983055 PQH983050:PQH983055 QAD983050:QAD983055 QJZ983050:QJZ983055 QTV983050:QTV983055 RDR983050:RDR983055 RNN983050:RNN983055 RXJ983050:RXJ983055 SHF983050:SHF983055 SRB983050:SRB983055 TAX983050:TAX983055 TKT983050:TKT983055 TUP983050:TUP983055 UEL983050:UEL983055 UOH983050:UOH983055 UYD983050:UYD983055 VHZ983050:VHZ983055 VRV983050:VRV983055 WBR983050:WBR983055 WLN983050:WLN983055 WVJ983050:WVJ983055 B31:B36 IX31:IX36 ST31:ST36 ACP31:ACP36 AML31:AML36 AWH31:AWH36 BGD31:BGD36 BPZ31:BPZ36 BZV31:BZV36 CJR31:CJR36 CTN31:CTN36 DDJ31:DDJ36 DNF31:DNF36 DXB31:DXB36 EGX31:EGX36 EQT31:EQT36 FAP31:FAP36 FKL31:FKL36 FUH31:FUH36 GED31:GED36 GNZ31:GNZ36 GXV31:GXV36 HHR31:HHR36 HRN31:HRN36 IBJ31:IBJ36 ILF31:ILF36 IVB31:IVB36 JEX31:JEX36 JOT31:JOT36 JYP31:JYP36 KIL31:KIL36 KSH31:KSH36 LCD31:LCD36 LLZ31:LLZ36 LVV31:LVV36 MFR31:MFR36 MPN31:MPN36 MZJ31:MZJ36 NJF31:NJF36 NTB31:NTB36 OCX31:OCX36 OMT31:OMT36 OWP31:OWP36 PGL31:PGL36 PQH31:PQH36 QAD31:QAD36 QJZ31:QJZ36 QTV31:QTV36 RDR31:RDR36 RNN31:RNN36 RXJ31:RXJ36 SHF31:SHF36 SRB31:SRB36 TAX31:TAX36 TKT31:TKT36 TUP31:TUP36 UEL31:UEL36 UOH31:UOH36 UYD31:UYD36 VHZ31:VHZ36 VRV31:VRV36 WBR31:WBR36 WLN31:WLN36 WVJ31:WVJ36 B65567:B65572 IX65567:IX65572 ST65567:ST65572 ACP65567:ACP65572 AML65567:AML65572 AWH65567:AWH65572 BGD65567:BGD65572 BPZ65567:BPZ65572 BZV65567:BZV65572 CJR65567:CJR65572 CTN65567:CTN65572 DDJ65567:DDJ65572 DNF65567:DNF65572 DXB65567:DXB65572 EGX65567:EGX65572 EQT65567:EQT65572 FAP65567:FAP65572 FKL65567:FKL65572 FUH65567:FUH65572 GED65567:GED65572 GNZ65567:GNZ65572 GXV65567:GXV65572 HHR65567:HHR65572 HRN65567:HRN65572 IBJ65567:IBJ65572 ILF65567:ILF65572 IVB65567:IVB65572 JEX65567:JEX65572 JOT65567:JOT65572 JYP65567:JYP65572 KIL65567:KIL65572 KSH65567:KSH65572 LCD65567:LCD65572 LLZ65567:LLZ65572 LVV65567:LVV65572 MFR65567:MFR65572 MPN65567:MPN65572 MZJ65567:MZJ65572 NJF65567:NJF65572 NTB65567:NTB65572 OCX65567:OCX65572 OMT65567:OMT65572 OWP65567:OWP65572 PGL65567:PGL65572 PQH65567:PQH65572 QAD65567:QAD65572 QJZ65567:QJZ65572 QTV65567:QTV65572 RDR65567:RDR65572 RNN65567:RNN65572 RXJ65567:RXJ65572 SHF65567:SHF65572 SRB65567:SRB65572 TAX65567:TAX65572 TKT65567:TKT65572 TUP65567:TUP65572 UEL65567:UEL65572 UOH65567:UOH65572 UYD65567:UYD65572 VHZ65567:VHZ65572 VRV65567:VRV65572 WBR65567:WBR65572 WLN65567:WLN65572 WVJ65567:WVJ65572 B131103:B131108 IX131103:IX131108 ST131103:ST131108 ACP131103:ACP131108 AML131103:AML131108 AWH131103:AWH131108 BGD131103:BGD131108 BPZ131103:BPZ131108 BZV131103:BZV131108 CJR131103:CJR131108 CTN131103:CTN131108 DDJ131103:DDJ131108 DNF131103:DNF131108 DXB131103:DXB131108 EGX131103:EGX131108 EQT131103:EQT131108 FAP131103:FAP131108 FKL131103:FKL131108 FUH131103:FUH131108 GED131103:GED131108 GNZ131103:GNZ131108 GXV131103:GXV131108 HHR131103:HHR131108 HRN131103:HRN131108 IBJ131103:IBJ131108 ILF131103:ILF131108 IVB131103:IVB131108 JEX131103:JEX131108 JOT131103:JOT131108 JYP131103:JYP131108 KIL131103:KIL131108 KSH131103:KSH131108 LCD131103:LCD131108 LLZ131103:LLZ131108 LVV131103:LVV131108 MFR131103:MFR131108 MPN131103:MPN131108 MZJ131103:MZJ131108 NJF131103:NJF131108 NTB131103:NTB131108 OCX131103:OCX131108 OMT131103:OMT131108 OWP131103:OWP131108 PGL131103:PGL131108 PQH131103:PQH131108 QAD131103:QAD131108 QJZ131103:QJZ131108 QTV131103:QTV131108 RDR131103:RDR131108 RNN131103:RNN131108 RXJ131103:RXJ131108 SHF131103:SHF131108 SRB131103:SRB131108 TAX131103:TAX131108 TKT131103:TKT131108 TUP131103:TUP131108 UEL131103:UEL131108 UOH131103:UOH131108 UYD131103:UYD131108 VHZ131103:VHZ131108 VRV131103:VRV131108 WBR131103:WBR131108 WLN131103:WLN131108 WVJ131103:WVJ131108 B196639:B196644 IX196639:IX196644 ST196639:ST196644 ACP196639:ACP196644 AML196639:AML196644 AWH196639:AWH196644 BGD196639:BGD196644 BPZ196639:BPZ196644 BZV196639:BZV196644 CJR196639:CJR196644 CTN196639:CTN196644 DDJ196639:DDJ196644 DNF196639:DNF196644 DXB196639:DXB196644 EGX196639:EGX196644 EQT196639:EQT196644 FAP196639:FAP196644 FKL196639:FKL196644 FUH196639:FUH196644 GED196639:GED196644 GNZ196639:GNZ196644 GXV196639:GXV196644 HHR196639:HHR196644 HRN196639:HRN196644 IBJ196639:IBJ196644 ILF196639:ILF196644 IVB196639:IVB196644 JEX196639:JEX196644 JOT196639:JOT196644 JYP196639:JYP196644 KIL196639:KIL196644 KSH196639:KSH196644 LCD196639:LCD196644 LLZ196639:LLZ196644 LVV196639:LVV196644 MFR196639:MFR196644 MPN196639:MPN196644 MZJ196639:MZJ196644 NJF196639:NJF196644 NTB196639:NTB196644 OCX196639:OCX196644 OMT196639:OMT196644 OWP196639:OWP196644 PGL196639:PGL196644 PQH196639:PQH196644 QAD196639:QAD196644 QJZ196639:QJZ196644 QTV196639:QTV196644 RDR196639:RDR196644 RNN196639:RNN196644 RXJ196639:RXJ196644 SHF196639:SHF196644 SRB196639:SRB196644 TAX196639:TAX196644 TKT196639:TKT196644 TUP196639:TUP196644 UEL196639:UEL196644 UOH196639:UOH196644 UYD196639:UYD196644 VHZ196639:VHZ196644 VRV196639:VRV196644 WBR196639:WBR196644 WLN196639:WLN196644 WVJ196639:WVJ196644 B262175:B262180 IX262175:IX262180 ST262175:ST262180 ACP262175:ACP262180 AML262175:AML262180 AWH262175:AWH262180 BGD262175:BGD262180 BPZ262175:BPZ262180 BZV262175:BZV262180 CJR262175:CJR262180 CTN262175:CTN262180 DDJ262175:DDJ262180 DNF262175:DNF262180 DXB262175:DXB262180 EGX262175:EGX262180 EQT262175:EQT262180 FAP262175:FAP262180 FKL262175:FKL262180 FUH262175:FUH262180 GED262175:GED262180 GNZ262175:GNZ262180 GXV262175:GXV262180 HHR262175:HHR262180 HRN262175:HRN262180 IBJ262175:IBJ262180 ILF262175:ILF262180 IVB262175:IVB262180 JEX262175:JEX262180 JOT262175:JOT262180 JYP262175:JYP262180 KIL262175:KIL262180 KSH262175:KSH262180 LCD262175:LCD262180 LLZ262175:LLZ262180 LVV262175:LVV262180 MFR262175:MFR262180 MPN262175:MPN262180 MZJ262175:MZJ262180 NJF262175:NJF262180 NTB262175:NTB262180 OCX262175:OCX262180 OMT262175:OMT262180 OWP262175:OWP262180 PGL262175:PGL262180 PQH262175:PQH262180 QAD262175:QAD262180 QJZ262175:QJZ262180 QTV262175:QTV262180 RDR262175:RDR262180 RNN262175:RNN262180 RXJ262175:RXJ262180 SHF262175:SHF262180 SRB262175:SRB262180 TAX262175:TAX262180 TKT262175:TKT262180 TUP262175:TUP262180 UEL262175:UEL262180 UOH262175:UOH262180 UYD262175:UYD262180 VHZ262175:VHZ262180 VRV262175:VRV262180 WBR262175:WBR262180 WLN262175:WLN262180 WVJ262175:WVJ262180 B327711:B327716 IX327711:IX327716 ST327711:ST327716 ACP327711:ACP327716 AML327711:AML327716 AWH327711:AWH327716 BGD327711:BGD327716 BPZ327711:BPZ327716 BZV327711:BZV327716 CJR327711:CJR327716 CTN327711:CTN327716 DDJ327711:DDJ327716 DNF327711:DNF327716 DXB327711:DXB327716 EGX327711:EGX327716 EQT327711:EQT327716 FAP327711:FAP327716 FKL327711:FKL327716 FUH327711:FUH327716 GED327711:GED327716 GNZ327711:GNZ327716 GXV327711:GXV327716 HHR327711:HHR327716 HRN327711:HRN327716 IBJ327711:IBJ327716 ILF327711:ILF327716 IVB327711:IVB327716 JEX327711:JEX327716 JOT327711:JOT327716 JYP327711:JYP327716 KIL327711:KIL327716 KSH327711:KSH327716 LCD327711:LCD327716 LLZ327711:LLZ327716 LVV327711:LVV327716 MFR327711:MFR327716 MPN327711:MPN327716 MZJ327711:MZJ327716 NJF327711:NJF327716 NTB327711:NTB327716 OCX327711:OCX327716 OMT327711:OMT327716 OWP327711:OWP327716 PGL327711:PGL327716 PQH327711:PQH327716 QAD327711:QAD327716 QJZ327711:QJZ327716 QTV327711:QTV327716 RDR327711:RDR327716 RNN327711:RNN327716 RXJ327711:RXJ327716 SHF327711:SHF327716 SRB327711:SRB327716 TAX327711:TAX327716 TKT327711:TKT327716 TUP327711:TUP327716 UEL327711:UEL327716 UOH327711:UOH327716 UYD327711:UYD327716 VHZ327711:VHZ327716 VRV327711:VRV327716 WBR327711:WBR327716 WLN327711:WLN327716 WVJ327711:WVJ327716 B393247:B393252 IX393247:IX393252 ST393247:ST393252 ACP393247:ACP393252 AML393247:AML393252 AWH393247:AWH393252 BGD393247:BGD393252 BPZ393247:BPZ393252 BZV393247:BZV393252 CJR393247:CJR393252 CTN393247:CTN393252 DDJ393247:DDJ393252 DNF393247:DNF393252 DXB393247:DXB393252 EGX393247:EGX393252 EQT393247:EQT393252 FAP393247:FAP393252 FKL393247:FKL393252 FUH393247:FUH393252 GED393247:GED393252 GNZ393247:GNZ393252 GXV393247:GXV393252 HHR393247:HHR393252 HRN393247:HRN393252 IBJ393247:IBJ393252 ILF393247:ILF393252 IVB393247:IVB393252 JEX393247:JEX393252 JOT393247:JOT393252 JYP393247:JYP393252 KIL393247:KIL393252 KSH393247:KSH393252 LCD393247:LCD393252 LLZ393247:LLZ393252 LVV393247:LVV393252 MFR393247:MFR393252 MPN393247:MPN393252 MZJ393247:MZJ393252 NJF393247:NJF393252 NTB393247:NTB393252 OCX393247:OCX393252 OMT393247:OMT393252 OWP393247:OWP393252 PGL393247:PGL393252 PQH393247:PQH393252 QAD393247:QAD393252 QJZ393247:QJZ393252 QTV393247:QTV393252 RDR393247:RDR393252 RNN393247:RNN393252 RXJ393247:RXJ393252 SHF393247:SHF393252 SRB393247:SRB393252 TAX393247:TAX393252 TKT393247:TKT393252 TUP393247:TUP393252 UEL393247:UEL393252 UOH393247:UOH393252 UYD393247:UYD393252 VHZ393247:VHZ393252 VRV393247:VRV393252 WBR393247:WBR393252 WLN393247:WLN393252 WVJ393247:WVJ393252 B458783:B458788 IX458783:IX458788 ST458783:ST458788 ACP458783:ACP458788 AML458783:AML458788 AWH458783:AWH458788 BGD458783:BGD458788 BPZ458783:BPZ458788 BZV458783:BZV458788 CJR458783:CJR458788 CTN458783:CTN458788 DDJ458783:DDJ458788 DNF458783:DNF458788 DXB458783:DXB458788 EGX458783:EGX458788 EQT458783:EQT458788 FAP458783:FAP458788 FKL458783:FKL458788 FUH458783:FUH458788 GED458783:GED458788 GNZ458783:GNZ458788 GXV458783:GXV458788 HHR458783:HHR458788 HRN458783:HRN458788 IBJ458783:IBJ458788 ILF458783:ILF458788 IVB458783:IVB458788 JEX458783:JEX458788 JOT458783:JOT458788 JYP458783:JYP458788 KIL458783:KIL458788 KSH458783:KSH458788 LCD458783:LCD458788 LLZ458783:LLZ458788 LVV458783:LVV458788 MFR458783:MFR458788 MPN458783:MPN458788 MZJ458783:MZJ458788 NJF458783:NJF458788 NTB458783:NTB458788 OCX458783:OCX458788 OMT458783:OMT458788 OWP458783:OWP458788 PGL458783:PGL458788 PQH458783:PQH458788 QAD458783:QAD458788 QJZ458783:QJZ458788 QTV458783:QTV458788 RDR458783:RDR458788 RNN458783:RNN458788 RXJ458783:RXJ458788 SHF458783:SHF458788 SRB458783:SRB458788 TAX458783:TAX458788 TKT458783:TKT458788 TUP458783:TUP458788 UEL458783:UEL458788 UOH458783:UOH458788 UYD458783:UYD458788 VHZ458783:VHZ458788 VRV458783:VRV458788 WBR458783:WBR458788 WLN458783:WLN458788 WVJ458783:WVJ458788 B524319:B524324 IX524319:IX524324 ST524319:ST524324 ACP524319:ACP524324 AML524319:AML524324 AWH524319:AWH524324 BGD524319:BGD524324 BPZ524319:BPZ524324 BZV524319:BZV524324 CJR524319:CJR524324 CTN524319:CTN524324 DDJ524319:DDJ524324 DNF524319:DNF524324 DXB524319:DXB524324 EGX524319:EGX524324 EQT524319:EQT524324 FAP524319:FAP524324 FKL524319:FKL524324 FUH524319:FUH524324 GED524319:GED524324 GNZ524319:GNZ524324 GXV524319:GXV524324 HHR524319:HHR524324 HRN524319:HRN524324 IBJ524319:IBJ524324 ILF524319:ILF524324 IVB524319:IVB524324 JEX524319:JEX524324 JOT524319:JOT524324 JYP524319:JYP524324 KIL524319:KIL524324 KSH524319:KSH524324 LCD524319:LCD524324 LLZ524319:LLZ524324 LVV524319:LVV524324 MFR524319:MFR524324 MPN524319:MPN524324 MZJ524319:MZJ524324 NJF524319:NJF524324 NTB524319:NTB524324 OCX524319:OCX524324 OMT524319:OMT524324 OWP524319:OWP524324 PGL524319:PGL524324 PQH524319:PQH524324 QAD524319:QAD524324 QJZ524319:QJZ524324 QTV524319:QTV524324 RDR524319:RDR524324 RNN524319:RNN524324 RXJ524319:RXJ524324 SHF524319:SHF524324 SRB524319:SRB524324 TAX524319:TAX524324 TKT524319:TKT524324 TUP524319:TUP524324 UEL524319:UEL524324 UOH524319:UOH524324 UYD524319:UYD524324 VHZ524319:VHZ524324 VRV524319:VRV524324 WBR524319:WBR524324 WLN524319:WLN524324 WVJ524319:WVJ524324 B589855:B589860 IX589855:IX589860 ST589855:ST589860 ACP589855:ACP589860 AML589855:AML589860 AWH589855:AWH589860 BGD589855:BGD589860 BPZ589855:BPZ589860 BZV589855:BZV589860 CJR589855:CJR589860 CTN589855:CTN589860 DDJ589855:DDJ589860 DNF589855:DNF589860 DXB589855:DXB589860 EGX589855:EGX589860 EQT589855:EQT589860 FAP589855:FAP589860 FKL589855:FKL589860 FUH589855:FUH589860 GED589855:GED589860 GNZ589855:GNZ589860 GXV589855:GXV589860 HHR589855:HHR589860 HRN589855:HRN589860 IBJ589855:IBJ589860 ILF589855:ILF589860 IVB589855:IVB589860 JEX589855:JEX589860 JOT589855:JOT589860 JYP589855:JYP589860 KIL589855:KIL589860 KSH589855:KSH589860 LCD589855:LCD589860 LLZ589855:LLZ589860 LVV589855:LVV589860 MFR589855:MFR589860 MPN589855:MPN589860 MZJ589855:MZJ589860 NJF589855:NJF589860 NTB589855:NTB589860 OCX589855:OCX589860 OMT589855:OMT589860 OWP589855:OWP589860 PGL589855:PGL589860 PQH589855:PQH589860 QAD589855:QAD589860 QJZ589855:QJZ589860 QTV589855:QTV589860 RDR589855:RDR589860 RNN589855:RNN589860 RXJ589855:RXJ589860 SHF589855:SHF589860 SRB589855:SRB589860 TAX589855:TAX589860 TKT589855:TKT589860 TUP589855:TUP589860 UEL589855:UEL589860 UOH589855:UOH589860 UYD589855:UYD589860 VHZ589855:VHZ589860 VRV589855:VRV589860 WBR589855:WBR589860 WLN589855:WLN589860 WVJ589855:WVJ589860 B655391:B655396 IX655391:IX655396 ST655391:ST655396 ACP655391:ACP655396 AML655391:AML655396 AWH655391:AWH655396 BGD655391:BGD655396 BPZ655391:BPZ655396 BZV655391:BZV655396 CJR655391:CJR655396 CTN655391:CTN655396 DDJ655391:DDJ655396 DNF655391:DNF655396 DXB655391:DXB655396 EGX655391:EGX655396 EQT655391:EQT655396 FAP655391:FAP655396 FKL655391:FKL655396 FUH655391:FUH655396 GED655391:GED655396 GNZ655391:GNZ655396 GXV655391:GXV655396 HHR655391:HHR655396 HRN655391:HRN655396 IBJ655391:IBJ655396 ILF655391:ILF655396 IVB655391:IVB655396 JEX655391:JEX655396 JOT655391:JOT655396 JYP655391:JYP655396 KIL655391:KIL655396 KSH655391:KSH655396 LCD655391:LCD655396 LLZ655391:LLZ655396 LVV655391:LVV655396 MFR655391:MFR655396 MPN655391:MPN655396 MZJ655391:MZJ655396 NJF655391:NJF655396 NTB655391:NTB655396 OCX655391:OCX655396 OMT655391:OMT655396 OWP655391:OWP655396 PGL655391:PGL655396 PQH655391:PQH655396 QAD655391:QAD655396 QJZ655391:QJZ655396 QTV655391:QTV655396 RDR655391:RDR655396 RNN655391:RNN655396 RXJ655391:RXJ655396 SHF655391:SHF655396 SRB655391:SRB655396 TAX655391:TAX655396 TKT655391:TKT655396 TUP655391:TUP655396 UEL655391:UEL655396 UOH655391:UOH655396 UYD655391:UYD655396 VHZ655391:VHZ655396 VRV655391:VRV655396 WBR655391:WBR655396 WLN655391:WLN655396 WVJ655391:WVJ655396 B720927:B720932 IX720927:IX720932 ST720927:ST720932 ACP720927:ACP720932 AML720927:AML720932 AWH720927:AWH720932 BGD720927:BGD720932 BPZ720927:BPZ720932 BZV720927:BZV720932 CJR720927:CJR720932 CTN720927:CTN720932 DDJ720927:DDJ720932 DNF720927:DNF720932 DXB720927:DXB720932 EGX720927:EGX720932 EQT720927:EQT720932 FAP720927:FAP720932 FKL720927:FKL720932 FUH720927:FUH720932 GED720927:GED720932 GNZ720927:GNZ720932 GXV720927:GXV720932 HHR720927:HHR720932 HRN720927:HRN720932 IBJ720927:IBJ720932 ILF720927:ILF720932 IVB720927:IVB720932 JEX720927:JEX720932 JOT720927:JOT720932 JYP720927:JYP720932 KIL720927:KIL720932 KSH720927:KSH720932 LCD720927:LCD720932 LLZ720927:LLZ720932 LVV720927:LVV720932 MFR720927:MFR720932 MPN720927:MPN720932 MZJ720927:MZJ720932 NJF720927:NJF720932 NTB720927:NTB720932 OCX720927:OCX720932 OMT720927:OMT720932 OWP720927:OWP720932 PGL720927:PGL720932 PQH720927:PQH720932 QAD720927:QAD720932 QJZ720927:QJZ720932 QTV720927:QTV720932 RDR720927:RDR720932 RNN720927:RNN720932 RXJ720927:RXJ720932 SHF720927:SHF720932 SRB720927:SRB720932 TAX720927:TAX720932 TKT720927:TKT720932 TUP720927:TUP720932 UEL720927:UEL720932 UOH720927:UOH720932 UYD720927:UYD720932 VHZ720927:VHZ720932 VRV720927:VRV720932 WBR720927:WBR720932 WLN720927:WLN720932 WVJ720927:WVJ720932 B786463:B786468 IX786463:IX786468 ST786463:ST786468 ACP786463:ACP786468 AML786463:AML786468 AWH786463:AWH786468 BGD786463:BGD786468 BPZ786463:BPZ786468 BZV786463:BZV786468 CJR786463:CJR786468 CTN786463:CTN786468 DDJ786463:DDJ786468 DNF786463:DNF786468 DXB786463:DXB786468 EGX786463:EGX786468 EQT786463:EQT786468 FAP786463:FAP786468 FKL786463:FKL786468 FUH786463:FUH786468 GED786463:GED786468 GNZ786463:GNZ786468 GXV786463:GXV786468 HHR786463:HHR786468 HRN786463:HRN786468 IBJ786463:IBJ786468 ILF786463:ILF786468 IVB786463:IVB786468 JEX786463:JEX786468 JOT786463:JOT786468 JYP786463:JYP786468 KIL786463:KIL786468 KSH786463:KSH786468 LCD786463:LCD786468 LLZ786463:LLZ786468 LVV786463:LVV786468 MFR786463:MFR786468 MPN786463:MPN786468 MZJ786463:MZJ786468 NJF786463:NJF786468 NTB786463:NTB786468 OCX786463:OCX786468 OMT786463:OMT786468 OWP786463:OWP786468 PGL786463:PGL786468 PQH786463:PQH786468 QAD786463:QAD786468 QJZ786463:QJZ786468 QTV786463:QTV786468 RDR786463:RDR786468 RNN786463:RNN786468 RXJ786463:RXJ786468 SHF786463:SHF786468 SRB786463:SRB786468 TAX786463:TAX786468 TKT786463:TKT786468 TUP786463:TUP786468 UEL786463:UEL786468 UOH786463:UOH786468 UYD786463:UYD786468 VHZ786463:VHZ786468 VRV786463:VRV786468 WBR786463:WBR786468 WLN786463:WLN786468 WVJ786463:WVJ786468 B851999:B852004 IX851999:IX852004 ST851999:ST852004 ACP851999:ACP852004 AML851999:AML852004 AWH851999:AWH852004 BGD851999:BGD852004 BPZ851999:BPZ852004 BZV851999:BZV852004 CJR851999:CJR852004 CTN851999:CTN852004 DDJ851999:DDJ852004 DNF851999:DNF852004 DXB851999:DXB852004 EGX851999:EGX852004 EQT851999:EQT852004 FAP851999:FAP852004 FKL851999:FKL852004 FUH851999:FUH852004 GED851999:GED852004 GNZ851999:GNZ852004 GXV851999:GXV852004 HHR851999:HHR852004 HRN851999:HRN852004 IBJ851999:IBJ852004 ILF851999:ILF852004 IVB851999:IVB852004 JEX851999:JEX852004 JOT851999:JOT852004 JYP851999:JYP852004 KIL851999:KIL852004 KSH851999:KSH852004 LCD851999:LCD852004 LLZ851999:LLZ852004 LVV851999:LVV852004 MFR851999:MFR852004 MPN851999:MPN852004 MZJ851999:MZJ852004 NJF851999:NJF852004 NTB851999:NTB852004 OCX851999:OCX852004 OMT851999:OMT852004 OWP851999:OWP852004 PGL851999:PGL852004 PQH851999:PQH852004 QAD851999:QAD852004 QJZ851999:QJZ852004 QTV851999:QTV852004 RDR851999:RDR852004 RNN851999:RNN852004 RXJ851999:RXJ852004 SHF851999:SHF852004 SRB851999:SRB852004 TAX851999:TAX852004 TKT851999:TKT852004 TUP851999:TUP852004 UEL851999:UEL852004 UOH851999:UOH852004 UYD851999:UYD852004 VHZ851999:VHZ852004 VRV851999:VRV852004 WBR851999:WBR852004 WLN851999:WLN852004 WVJ851999:WVJ852004 B917535:B917540 IX917535:IX917540 ST917535:ST917540 ACP917535:ACP917540 AML917535:AML917540 AWH917535:AWH917540 BGD917535:BGD917540 BPZ917535:BPZ917540 BZV917535:BZV917540 CJR917535:CJR917540 CTN917535:CTN917540 DDJ917535:DDJ917540 DNF917535:DNF917540 DXB917535:DXB917540 EGX917535:EGX917540 EQT917535:EQT917540 FAP917535:FAP917540 FKL917535:FKL917540 FUH917535:FUH917540 GED917535:GED917540 GNZ917535:GNZ917540 GXV917535:GXV917540 HHR917535:HHR917540 HRN917535:HRN917540 IBJ917535:IBJ917540 ILF917535:ILF917540 IVB917535:IVB917540 JEX917535:JEX917540 JOT917535:JOT917540 JYP917535:JYP917540 KIL917535:KIL917540 KSH917535:KSH917540 LCD917535:LCD917540 LLZ917535:LLZ917540 LVV917535:LVV917540 MFR917535:MFR917540 MPN917535:MPN917540 MZJ917535:MZJ917540 NJF917535:NJF917540 NTB917535:NTB917540 OCX917535:OCX917540 OMT917535:OMT917540 OWP917535:OWP917540 PGL917535:PGL917540 PQH917535:PQH917540 QAD917535:QAD917540 QJZ917535:QJZ917540 QTV917535:QTV917540 RDR917535:RDR917540 RNN917535:RNN917540 RXJ917535:RXJ917540 SHF917535:SHF917540 SRB917535:SRB917540 TAX917535:TAX917540 TKT917535:TKT917540 TUP917535:TUP917540 UEL917535:UEL917540 UOH917535:UOH917540 UYD917535:UYD917540 VHZ917535:VHZ917540 VRV917535:VRV917540 WBR917535:WBR917540 WLN917535:WLN917540 WVJ917535:WVJ917540 B983071:B983076 IX983071:IX983076 ST983071:ST983076 ACP983071:ACP983076 AML983071:AML983076 AWH983071:AWH983076 BGD983071:BGD983076 BPZ983071:BPZ983076 BZV983071:BZV983076 CJR983071:CJR983076 CTN983071:CTN983076 DDJ983071:DDJ983076 DNF983071:DNF983076 DXB983071:DXB983076 EGX983071:EGX983076 EQT983071:EQT983076 FAP983071:FAP983076 FKL983071:FKL983076 FUH983071:FUH983076 GED983071:GED983076 GNZ983071:GNZ983076 GXV983071:GXV983076 HHR983071:HHR983076 HRN983071:HRN983076 IBJ983071:IBJ983076 ILF983071:ILF983076 IVB983071:IVB983076 JEX983071:JEX983076 JOT983071:JOT983076 JYP983071:JYP983076 KIL983071:KIL983076 KSH983071:KSH983076 LCD983071:LCD983076 LLZ983071:LLZ983076 LVV983071:LVV983076 MFR983071:MFR983076 MPN983071:MPN983076 MZJ983071:MZJ983076 NJF983071:NJF983076 NTB983071:NTB983076 OCX983071:OCX983076 OMT983071:OMT983076 OWP983071:OWP983076 PGL983071:PGL983076 PQH983071:PQH983076 QAD983071:QAD983076 QJZ983071:QJZ983076 QTV983071:QTV983076 RDR983071:RDR983076 RNN983071:RNN983076 RXJ983071:RXJ983076 SHF983071:SHF983076 SRB983071:SRB983076 TAX983071:TAX983076 TKT983071:TKT983076 TUP983071:TUP983076 UEL983071:UEL983076 UOH983071:UOH983076 UYD983071:UYD983076 VHZ983071:VHZ983076 VRV983071:VRV983076 WBR983071:WBR983076 WLN983071:WLN983076 WVJ983071:WVJ983076 B43:B48 IX43:IX48 ST43:ST48 ACP43:ACP48 AML43:AML48 AWH43:AWH48 BGD43:BGD48 BPZ43:BPZ48 BZV43:BZV48 CJR43:CJR48 CTN43:CTN48 DDJ43:DDJ48 DNF43:DNF48 DXB43:DXB48 EGX43:EGX48 EQT43:EQT48 FAP43:FAP48 FKL43:FKL48 FUH43:FUH48 GED43:GED48 GNZ43:GNZ48 GXV43:GXV48 HHR43:HHR48 HRN43:HRN48 IBJ43:IBJ48 ILF43:ILF48 IVB43:IVB48 JEX43:JEX48 JOT43:JOT48 JYP43:JYP48 KIL43:KIL48 KSH43:KSH48 LCD43:LCD48 LLZ43:LLZ48 LVV43:LVV48 MFR43:MFR48 MPN43:MPN48 MZJ43:MZJ48 NJF43:NJF48 NTB43:NTB48 OCX43:OCX48 OMT43:OMT48 OWP43:OWP48 PGL43:PGL48 PQH43:PQH48 QAD43:QAD48 QJZ43:QJZ48 QTV43:QTV48 RDR43:RDR48 RNN43:RNN48 RXJ43:RXJ48 SHF43:SHF48 SRB43:SRB48 TAX43:TAX48 TKT43:TKT48 TUP43:TUP48 UEL43:UEL48 UOH43:UOH48 UYD43:UYD48 VHZ43:VHZ48 VRV43:VRV48 WBR43:WBR48 WLN43:WLN48 WVJ43:WVJ48 B65579:B65584 IX65579:IX65584 ST65579:ST65584 ACP65579:ACP65584 AML65579:AML65584 AWH65579:AWH65584 BGD65579:BGD65584 BPZ65579:BPZ65584 BZV65579:BZV65584 CJR65579:CJR65584 CTN65579:CTN65584 DDJ65579:DDJ65584 DNF65579:DNF65584 DXB65579:DXB65584 EGX65579:EGX65584 EQT65579:EQT65584 FAP65579:FAP65584 FKL65579:FKL65584 FUH65579:FUH65584 GED65579:GED65584 GNZ65579:GNZ65584 GXV65579:GXV65584 HHR65579:HHR65584 HRN65579:HRN65584 IBJ65579:IBJ65584 ILF65579:ILF65584 IVB65579:IVB65584 JEX65579:JEX65584 JOT65579:JOT65584 JYP65579:JYP65584 KIL65579:KIL65584 KSH65579:KSH65584 LCD65579:LCD65584 LLZ65579:LLZ65584 LVV65579:LVV65584 MFR65579:MFR65584 MPN65579:MPN65584 MZJ65579:MZJ65584 NJF65579:NJF65584 NTB65579:NTB65584 OCX65579:OCX65584 OMT65579:OMT65584 OWP65579:OWP65584 PGL65579:PGL65584 PQH65579:PQH65584 QAD65579:QAD65584 QJZ65579:QJZ65584 QTV65579:QTV65584 RDR65579:RDR65584 RNN65579:RNN65584 RXJ65579:RXJ65584 SHF65579:SHF65584 SRB65579:SRB65584 TAX65579:TAX65584 TKT65579:TKT65584 TUP65579:TUP65584 UEL65579:UEL65584 UOH65579:UOH65584 UYD65579:UYD65584 VHZ65579:VHZ65584 VRV65579:VRV65584 WBR65579:WBR65584 WLN65579:WLN65584 WVJ65579:WVJ65584 B131115:B131120 IX131115:IX131120 ST131115:ST131120 ACP131115:ACP131120 AML131115:AML131120 AWH131115:AWH131120 BGD131115:BGD131120 BPZ131115:BPZ131120 BZV131115:BZV131120 CJR131115:CJR131120 CTN131115:CTN131120 DDJ131115:DDJ131120 DNF131115:DNF131120 DXB131115:DXB131120 EGX131115:EGX131120 EQT131115:EQT131120 FAP131115:FAP131120 FKL131115:FKL131120 FUH131115:FUH131120 GED131115:GED131120 GNZ131115:GNZ131120 GXV131115:GXV131120 HHR131115:HHR131120 HRN131115:HRN131120 IBJ131115:IBJ131120 ILF131115:ILF131120 IVB131115:IVB131120 JEX131115:JEX131120 JOT131115:JOT131120 JYP131115:JYP131120 KIL131115:KIL131120 KSH131115:KSH131120 LCD131115:LCD131120 LLZ131115:LLZ131120 LVV131115:LVV131120 MFR131115:MFR131120 MPN131115:MPN131120 MZJ131115:MZJ131120 NJF131115:NJF131120 NTB131115:NTB131120 OCX131115:OCX131120 OMT131115:OMT131120 OWP131115:OWP131120 PGL131115:PGL131120 PQH131115:PQH131120 QAD131115:QAD131120 QJZ131115:QJZ131120 QTV131115:QTV131120 RDR131115:RDR131120 RNN131115:RNN131120 RXJ131115:RXJ131120 SHF131115:SHF131120 SRB131115:SRB131120 TAX131115:TAX131120 TKT131115:TKT131120 TUP131115:TUP131120 UEL131115:UEL131120 UOH131115:UOH131120 UYD131115:UYD131120 VHZ131115:VHZ131120 VRV131115:VRV131120 WBR131115:WBR131120 WLN131115:WLN131120 WVJ131115:WVJ131120 B196651:B196656 IX196651:IX196656 ST196651:ST196656 ACP196651:ACP196656 AML196651:AML196656 AWH196651:AWH196656 BGD196651:BGD196656 BPZ196651:BPZ196656 BZV196651:BZV196656 CJR196651:CJR196656 CTN196651:CTN196656 DDJ196651:DDJ196656 DNF196651:DNF196656 DXB196651:DXB196656 EGX196651:EGX196656 EQT196651:EQT196656 FAP196651:FAP196656 FKL196651:FKL196656 FUH196651:FUH196656 GED196651:GED196656 GNZ196651:GNZ196656 GXV196651:GXV196656 HHR196651:HHR196656 HRN196651:HRN196656 IBJ196651:IBJ196656 ILF196651:ILF196656 IVB196651:IVB196656 JEX196651:JEX196656 JOT196651:JOT196656 JYP196651:JYP196656 KIL196651:KIL196656 KSH196651:KSH196656 LCD196651:LCD196656 LLZ196651:LLZ196656 LVV196651:LVV196656 MFR196651:MFR196656 MPN196651:MPN196656 MZJ196651:MZJ196656 NJF196651:NJF196656 NTB196651:NTB196656 OCX196651:OCX196656 OMT196651:OMT196656 OWP196651:OWP196656 PGL196651:PGL196656 PQH196651:PQH196656 QAD196651:QAD196656 QJZ196651:QJZ196656 QTV196651:QTV196656 RDR196651:RDR196656 RNN196651:RNN196656 RXJ196651:RXJ196656 SHF196651:SHF196656 SRB196651:SRB196656 TAX196651:TAX196656 TKT196651:TKT196656 TUP196651:TUP196656 UEL196651:UEL196656 UOH196651:UOH196656 UYD196651:UYD196656 VHZ196651:VHZ196656 VRV196651:VRV196656 WBR196651:WBR196656 WLN196651:WLN196656 WVJ196651:WVJ196656 B262187:B262192 IX262187:IX262192 ST262187:ST262192 ACP262187:ACP262192 AML262187:AML262192 AWH262187:AWH262192 BGD262187:BGD262192 BPZ262187:BPZ262192 BZV262187:BZV262192 CJR262187:CJR262192 CTN262187:CTN262192 DDJ262187:DDJ262192 DNF262187:DNF262192 DXB262187:DXB262192 EGX262187:EGX262192 EQT262187:EQT262192 FAP262187:FAP262192 FKL262187:FKL262192 FUH262187:FUH262192 GED262187:GED262192 GNZ262187:GNZ262192 GXV262187:GXV262192 HHR262187:HHR262192 HRN262187:HRN262192 IBJ262187:IBJ262192 ILF262187:ILF262192 IVB262187:IVB262192 JEX262187:JEX262192 JOT262187:JOT262192 JYP262187:JYP262192 KIL262187:KIL262192 KSH262187:KSH262192 LCD262187:LCD262192 LLZ262187:LLZ262192 LVV262187:LVV262192 MFR262187:MFR262192 MPN262187:MPN262192 MZJ262187:MZJ262192 NJF262187:NJF262192 NTB262187:NTB262192 OCX262187:OCX262192 OMT262187:OMT262192 OWP262187:OWP262192 PGL262187:PGL262192 PQH262187:PQH262192 QAD262187:QAD262192 QJZ262187:QJZ262192 QTV262187:QTV262192 RDR262187:RDR262192 RNN262187:RNN262192 RXJ262187:RXJ262192 SHF262187:SHF262192 SRB262187:SRB262192 TAX262187:TAX262192 TKT262187:TKT262192 TUP262187:TUP262192 UEL262187:UEL262192 UOH262187:UOH262192 UYD262187:UYD262192 VHZ262187:VHZ262192 VRV262187:VRV262192 WBR262187:WBR262192 WLN262187:WLN262192 WVJ262187:WVJ262192 B327723:B327728 IX327723:IX327728 ST327723:ST327728 ACP327723:ACP327728 AML327723:AML327728 AWH327723:AWH327728 BGD327723:BGD327728 BPZ327723:BPZ327728 BZV327723:BZV327728 CJR327723:CJR327728 CTN327723:CTN327728 DDJ327723:DDJ327728 DNF327723:DNF327728 DXB327723:DXB327728 EGX327723:EGX327728 EQT327723:EQT327728 FAP327723:FAP327728 FKL327723:FKL327728 FUH327723:FUH327728 GED327723:GED327728 GNZ327723:GNZ327728 GXV327723:GXV327728 HHR327723:HHR327728 HRN327723:HRN327728 IBJ327723:IBJ327728 ILF327723:ILF327728 IVB327723:IVB327728 JEX327723:JEX327728 JOT327723:JOT327728 JYP327723:JYP327728 KIL327723:KIL327728 KSH327723:KSH327728 LCD327723:LCD327728 LLZ327723:LLZ327728 LVV327723:LVV327728 MFR327723:MFR327728 MPN327723:MPN327728 MZJ327723:MZJ327728 NJF327723:NJF327728 NTB327723:NTB327728 OCX327723:OCX327728 OMT327723:OMT327728 OWP327723:OWP327728 PGL327723:PGL327728 PQH327723:PQH327728 QAD327723:QAD327728 QJZ327723:QJZ327728 QTV327723:QTV327728 RDR327723:RDR327728 RNN327723:RNN327728 RXJ327723:RXJ327728 SHF327723:SHF327728 SRB327723:SRB327728 TAX327723:TAX327728 TKT327723:TKT327728 TUP327723:TUP327728 UEL327723:UEL327728 UOH327723:UOH327728 UYD327723:UYD327728 VHZ327723:VHZ327728 VRV327723:VRV327728 WBR327723:WBR327728 WLN327723:WLN327728 WVJ327723:WVJ327728 B393259:B393264 IX393259:IX393264 ST393259:ST393264 ACP393259:ACP393264 AML393259:AML393264 AWH393259:AWH393264 BGD393259:BGD393264 BPZ393259:BPZ393264 BZV393259:BZV393264 CJR393259:CJR393264 CTN393259:CTN393264 DDJ393259:DDJ393264 DNF393259:DNF393264 DXB393259:DXB393264 EGX393259:EGX393264 EQT393259:EQT393264 FAP393259:FAP393264 FKL393259:FKL393264 FUH393259:FUH393264 GED393259:GED393264 GNZ393259:GNZ393264 GXV393259:GXV393264 HHR393259:HHR393264 HRN393259:HRN393264 IBJ393259:IBJ393264 ILF393259:ILF393264 IVB393259:IVB393264 JEX393259:JEX393264 JOT393259:JOT393264 JYP393259:JYP393264 KIL393259:KIL393264 KSH393259:KSH393264 LCD393259:LCD393264 LLZ393259:LLZ393264 LVV393259:LVV393264 MFR393259:MFR393264 MPN393259:MPN393264 MZJ393259:MZJ393264 NJF393259:NJF393264 NTB393259:NTB393264 OCX393259:OCX393264 OMT393259:OMT393264 OWP393259:OWP393264 PGL393259:PGL393264 PQH393259:PQH393264 QAD393259:QAD393264 QJZ393259:QJZ393264 QTV393259:QTV393264 RDR393259:RDR393264 RNN393259:RNN393264 RXJ393259:RXJ393264 SHF393259:SHF393264 SRB393259:SRB393264 TAX393259:TAX393264 TKT393259:TKT393264 TUP393259:TUP393264 UEL393259:UEL393264 UOH393259:UOH393264 UYD393259:UYD393264 VHZ393259:VHZ393264 VRV393259:VRV393264 WBR393259:WBR393264 WLN393259:WLN393264 WVJ393259:WVJ393264 B458795:B458800 IX458795:IX458800 ST458795:ST458800 ACP458795:ACP458800 AML458795:AML458800 AWH458795:AWH458800 BGD458795:BGD458800 BPZ458795:BPZ458800 BZV458795:BZV458800 CJR458795:CJR458800 CTN458795:CTN458800 DDJ458795:DDJ458800 DNF458795:DNF458800 DXB458795:DXB458800 EGX458795:EGX458800 EQT458795:EQT458800 FAP458795:FAP458800 FKL458795:FKL458800 FUH458795:FUH458800 GED458795:GED458800 GNZ458795:GNZ458800 GXV458795:GXV458800 HHR458795:HHR458800 HRN458795:HRN458800 IBJ458795:IBJ458800 ILF458795:ILF458800 IVB458795:IVB458800 JEX458795:JEX458800 JOT458795:JOT458800 JYP458795:JYP458800 KIL458795:KIL458800 KSH458795:KSH458800 LCD458795:LCD458800 LLZ458795:LLZ458800 LVV458795:LVV458800 MFR458795:MFR458800 MPN458795:MPN458800 MZJ458795:MZJ458800 NJF458795:NJF458800 NTB458795:NTB458800 OCX458795:OCX458800 OMT458795:OMT458800 OWP458795:OWP458800 PGL458795:PGL458800 PQH458795:PQH458800 QAD458795:QAD458800 QJZ458795:QJZ458800 QTV458795:QTV458800 RDR458795:RDR458800 RNN458795:RNN458800 RXJ458795:RXJ458800 SHF458795:SHF458800 SRB458795:SRB458800 TAX458795:TAX458800 TKT458795:TKT458800 TUP458795:TUP458800 UEL458795:UEL458800 UOH458795:UOH458800 UYD458795:UYD458800 VHZ458795:VHZ458800 VRV458795:VRV458800 WBR458795:WBR458800 WLN458795:WLN458800 WVJ458795:WVJ458800 B524331:B524336 IX524331:IX524336 ST524331:ST524336 ACP524331:ACP524336 AML524331:AML524336 AWH524331:AWH524336 BGD524331:BGD524336 BPZ524331:BPZ524336 BZV524331:BZV524336 CJR524331:CJR524336 CTN524331:CTN524336 DDJ524331:DDJ524336 DNF524331:DNF524336 DXB524331:DXB524336 EGX524331:EGX524336 EQT524331:EQT524336 FAP524331:FAP524336 FKL524331:FKL524336 FUH524331:FUH524336 GED524331:GED524336 GNZ524331:GNZ524336 GXV524331:GXV524336 HHR524331:HHR524336 HRN524331:HRN524336 IBJ524331:IBJ524336 ILF524331:ILF524336 IVB524331:IVB524336 JEX524331:JEX524336 JOT524331:JOT524336 JYP524331:JYP524336 KIL524331:KIL524336 KSH524331:KSH524336 LCD524331:LCD524336 LLZ524331:LLZ524336 LVV524331:LVV524336 MFR524331:MFR524336 MPN524331:MPN524336 MZJ524331:MZJ524336 NJF524331:NJF524336 NTB524331:NTB524336 OCX524331:OCX524336 OMT524331:OMT524336 OWP524331:OWP524336 PGL524331:PGL524336 PQH524331:PQH524336 QAD524331:QAD524336 QJZ524331:QJZ524336 QTV524331:QTV524336 RDR524331:RDR524336 RNN524331:RNN524336 RXJ524331:RXJ524336 SHF524331:SHF524336 SRB524331:SRB524336 TAX524331:TAX524336 TKT524331:TKT524336 TUP524331:TUP524336 UEL524331:UEL524336 UOH524331:UOH524336 UYD524331:UYD524336 VHZ524331:VHZ524336 VRV524331:VRV524336 WBR524331:WBR524336 WLN524331:WLN524336 WVJ524331:WVJ524336 B589867:B589872 IX589867:IX589872 ST589867:ST589872 ACP589867:ACP589872 AML589867:AML589872 AWH589867:AWH589872 BGD589867:BGD589872 BPZ589867:BPZ589872 BZV589867:BZV589872 CJR589867:CJR589872 CTN589867:CTN589872 DDJ589867:DDJ589872 DNF589867:DNF589872 DXB589867:DXB589872 EGX589867:EGX589872 EQT589867:EQT589872 FAP589867:FAP589872 FKL589867:FKL589872 FUH589867:FUH589872 GED589867:GED589872 GNZ589867:GNZ589872 GXV589867:GXV589872 HHR589867:HHR589872 HRN589867:HRN589872 IBJ589867:IBJ589872 ILF589867:ILF589872 IVB589867:IVB589872 JEX589867:JEX589872 JOT589867:JOT589872 JYP589867:JYP589872 KIL589867:KIL589872 KSH589867:KSH589872 LCD589867:LCD589872 LLZ589867:LLZ589872 LVV589867:LVV589872 MFR589867:MFR589872 MPN589867:MPN589872 MZJ589867:MZJ589872 NJF589867:NJF589872 NTB589867:NTB589872 OCX589867:OCX589872 OMT589867:OMT589872 OWP589867:OWP589872 PGL589867:PGL589872 PQH589867:PQH589872 QAD589867:QAD589872 QJZ589867:QJZ589872 QTV589867:QTV589872 RDR589867:RDR589872 RNN589867:RNN589872 RXJ589867:RXJ589872 SHF589867:SHF589872 SRB589867:SRB589872 TAX589867:TAX589872 TKT589867:TKT589872 TUP589867:TUP589872 UEL589867:UEL589872 UOH589867:UOH589872 UYD589867:UYD589872 VHZ589867:VHZ589872 VRV589867:VRV589872 WBR589867:WBR589872 WLN589867:WLN589872 WVJ589867:WVJ589872 B655403:B655408 IX655403:IX655408 ST655403:ST655408 ACP655403:ACP655408 AML655403:AML655408 AWH655403:AWH655408 BGD655403:BGD655408 BPZ655403:BPZ655408 BZV655403:BZV655408 CJR655403:CJR655408 CTN655403:CTN655408 DDJ655403:DDJ655408 DNF655403:DNF655408 DXB655403:DXB655408 EGX655403:EGX655408 EQT655403:EQT655408 FAP655403:FAP655408 FKL655403:FKL655408 FUH655403:FUH655408 GED655403:GED655408 GNZ655403:GNZ655408 GXV655403:GXV655408 HHR655403:HHR655408 HRN655403:HRN655408 IBJ655403:IBJ655408 ILF655403:ILF655408 IVB655403:IVB655408 JEX655403:JEX655408 JOT655403:JOT655408 JYP655403:JYP655408 KIL655403:KIL655408 KSH655403:KSH655408 LCD655403:LCD655408 LLZ655403:LLZ655408 LVV655403:LVV655408 MFR655403:MFR655408 MPN655403:MPN655408 MZJ655403:MZJ655408 NJF655403:NJF655408 NTB655403:NTB655408 OCX655403:OCX655408 OMT655403:OMT655408 OWP655403:OWP655408 PGL655403:PGL655408 PQH655403:PQH655408 QAD655403:QAD655408 QJZ655403:QJZ655408 QTV655403:QTV655408 RDR655403:RDR655408 RNN655403:RNN655408 RXJ655403:RXJ655408 SHF655403:SHF655408 SRB655403:SRB655408 TAX655403:TAX655408 TKT655403:TKT655408 TUP655403:TUP655408 UEL655403:UEL655408 UOH655403:UOH655408 UYD655403:UYD655408 VHZ655403:VHZ655408 VRV655403:VRV655408 WBR655403:WBR655408 WLN655403:WLN655408 WVJ655403:WVJ655408 B720939:B720944 IX720939:IX720944 ST720939:ST720944 ACP720939:ACP720944 AML720939:AML720944 AWH720939:AWH720944 BGD720939:BGD720944 BPZ720939:BPZ720944 BZV720939:BZV720944 CJR720939:CJR720944 CTN720939:CTN720944 DDJ720939:DDJ720944 DNF720939:DNF720944 DXB720939:DXB720944 EGX720939:EGX720944 EQT720939:EQT720944 FAP720939:FAP720944 FKL720939:FKL720944 FUH720939:FUH720944 GED720939:GED720944 GNZ720939:GNZ720944 GXV720939:GXV720944 HHR720939:HHR720944 HRN720939:HRN720944 IBJ720939:IBJ720944 ILF720939:ILF720944 IVB720939:IVB720944 JEX720939:JEX720944 JOT720939:JOT720944 JYP720939:JYP720944 KIL720939:KIL720944 KSH720939:KSH720944 LCD720939:LCD720944 LLZ720939:LLZ720944 LVV720939:LVV720944 MFR720939:MFR720944 MPN720939:MPN720944 MZJ720939:MZJ720944 NJF720939:NJF720944 NTB720939:NTB720944 OCX720939:OCX720944 OMT720939:OMT720944 OWP720939:OWP720944 PGL720939:PGL720944 PQH720939:PQH720944 QAD720939:QAD720944 QJZ720939:QJZ720944 QTV720939:QTV720944 RDR720939:RDR720944 RNN720939:RNN720944 RXJ720939:RXJ720944 SHF720939:SHF720944 SRB720939:SRB720944 TAX720939:TAX720944 TKT720939:TKT720944 TUP720939:TUP720944 UEL720939:UEL720944 UOH720939:UOH720944 UYD720939:UYD720944 VHZ720939:VHZ720944 VRV720939:VRV720944 WBR720939:WBR720944 WLN720939:WLN720944 WVJ720939:WVJ720944 B786475:B786480 IX786475:IX786480 ST786475:ST786480 ACP786475:ACP786480 AML786475:AML786480 AWH786475:AWH786480 BGD786475:BGD786480 BPZ786475:BPZ786480 BZV786475:BZV786480 CJR786475:CJR786480 CTN786475:CTN786480 DDJ786475:DDJ786480 DNF786475:DNF786480 DXB786475:DXB786480 EGX786475:EGX786480 EQT786475:EQT786480 FAP786475:FAP786480 FKL786475:FKL786480 FUH786475:FUH786480 GED786475:GED786480 GNZ786475:GNZ786480 GXV786475:GXV786480 HHR786475:HHR786480 HRN786475:HRN786480 IBJ786475:IBJ786480 ILF786475:ILF786480 IVB786475:IVB786480 JEX786475:JEX786480 JOT786475:JOT786480 JYP786475:JYP786480 KIL786475:KIL786480 KSH786475:KSH786480 LCD786475:LCD786480 LLZ786475:LLZ786480 LVV786475:LVV786480 MFR786475:MFR786480 MPN786475:MPN786480 MZJ786475:MZJ786480 NJF786475:NJF786480 NTB786475:NTB786480 OCX786475:OCX786480 OMT786475:OMT786480 OWP786475:OWP786480 PGL786475:PGL786480 PQH786475:PQH786480 QAD786475:QAD786480 QJZ786475:QJZ786480 QTV786475:QTV786480 RDR786475:RDR786480 RNN786475:RNN786480 RXJ786475:RXJ786480 SHF786475:SHF786480 SRB786475:SRB786480 TAX786475:TAX786480 TKT786475:TKT786480 TUP786475:TUP786480 UEL786475:UEL786480 UOH786475:UOH786480 UYD786475:UYD786480 VHZ786475:VHZ786480 VRV786475:VRV786480 WBR786475:WBR786480 WLN786475:WLN786480 WVJ786475:WVJ786480 B852011:B852016 IX852011:IX852016 ST852011:ST852016 ACP852011:ACP852016 AML852011:AML852016 AWH852011:AWH852016 BGD852011:BGD852016 BPZ852011:BPZ852016 BZV852011:BZV852016 CJR852011:CJR852016 CTN852011:CTN852016 DDJ852011:DDJ852016 DNF852011:DNF852016 DXB852011:DXB852016 EGX852011:EGX852016 EQT852011:EQT852016 FAP852011:FAP852016 FKL852011:FKL852016 FUH852011:FUH852016 GED852011:GED852016 GNZ852011:GNZ852016 GXV852011:GXV852016 HHR852011:HHR852016 HRN852011:HRN852016 IBJ852011:IBJ852016 ILF852011:ILF852016 IVB852011:IVB852016 JEX852011:JEX852016 JOT852011:JOT852016 JYP852011:JYP852016 KIL852011:KIL852016 KSH852011:KSH852016 LCD852011:LCD852016 LLZ852011:LLZ852016 LVV852011:LVV852016 MFR852011:MFR852016 MPN852011:MPN852016 MZJ852011:MZJ852016 NJF852011:NJF852016 NTB852011:NTB852016 OCX852011:OCX852016 OMT852011:OMT852016 OWP852011:OWP852016 PGL852011:PGL852016 PQH852011:PQH852016 QAD852011:QAD852016 QJZ852011:QJZ852016 QTV852011:QTV852016 RDR852011:RDR852016 RNN852011:RNN852016 RXJ852011:RXJ852016 SHF852011:SHF852016 SRB852011:SRB852016 TAX852011:TAX852016 TKT852011:TKT852016 TUP852011:TUP852016 UEL852011:UEL852016 UOH852011:UOH852016 UYD852011:UYD852016 VHZ852011:VHZ852016 VRV852011:VRV852016 WBR852011:WBR852016 WLN852011:WLN852016 WVJ852011:WVJ852016 B917547:B917552 IX917547:IX917552 ST917547:ST917552 ACP917547:ACP917552 AML917547:AML917552 AWH917547:AWH917552 BGD917547:BGD917552 BPZ917547:BPZ917552 BZV917547:BZV917552 CJR917547:CJR917552 CTN917547:CTN917552 DDJ917547:DDJ917552 DNF917547:DNF917552 DXB917547:DXB917552 EGX917547:EGX917552 EQT917547:EQT917552 FAP917547:FAP917552 FKL917547:FKL917552 FUH917547:FUH917552 GED917547:GED917552 GNZ917547:GNZ917552 GXV917547:GXV917552 HHR917547:HHR917552 HRN917547:HRN917552 IBJ917547:IBJ917552 ILF917547:ILF917552 IVB917547:IVB917552 JEX917547:JEX917552 JOT917547:JOT917552 JYP917547:JYP917552 KIL917547:KIL917552 KSH917547:KSH917552 LCD917547:LCD917552 LLZ917547:LLZ917552 LVV917547:LVV917552 MFR917547:MFR917552 MPN917547:MPN917552 MZJ917547:MZJ917552 NJF917547:NJF917552 NTB917547:NTB917552 OCX917547:OCX917552 OMT917547:OMT917552 OWP917547:OWP917552 PGL917547:PGL917552 PQH917547:PQH917552 QAD917547:QAD917552 QJZ917547:QJZ917552 QTV917547:QTV917552 RDR917547:RDR917552 RNN917547:RNN917552 RXJ917547:RXJ917552 SHF917547:SHF917552 SRB917547:SRB917552 TAX917547:TAX917552 TKT917547:TKT917552 TUP917547:TUP917552 UEL917547:UEL917552 UOH917547:UOH917552 UYD917547:UYD917552 VHZ917547:VHZ917552 VRV917547:VRV917552 WBR917547:WBR917552 WLN917547:WLN917552 WVJ917547:WVJ917552 B983083:B983088 IX983083:IX983088 ST983083:ST983088 ACP983083:ACP983088 AML983083:AML983088 AWH983083:AWH983088 BGD983083:BGD983088 BPZ983083:BPZ983088 BZV983083:BZV983088 CJR983083:CJR983088 CTN983083:CTN983088 DDJ983083:DDJ983088 DNF983083:DNF983088 DXB983083:DXB983088 EGX983083:EGX983088 EQT983083:EQT983088 FAP983083:FAP983088 FKL983083:FKL983088 FUH983083:FUH983088 GED983083:GED983088 GNZ983083:GNZ983088 GXV983083:GXV983088 HHR983083:HHR983088 HRN983083:HRN983088 IBJ983083:IBJ983088 ILF983083:ILF983088 IVB983083:IVB983088 JEX983083:JEX983088 JOT983083:JOT983088 JYP983083:JYP983088 KIL983083:KIL983088 KSH983083:KSH983088 LCD983083:LCD983088 LLZ983083:LLZ983088 LVV983083:LVV983088 MFR983083:MFR983088 MPN983083:MPN983088 MZJ983083:MZJ983088 NJF983083:NJF983088 NTB983083:NTB983088 OCX983083:OCX983088 OMT983083:OMT983088 OWP983083:OWP983088 PGL983083:PGL983088 PQH983083:PQH983088 QAD983083:QAD983088 QJZ983083:QJZ983088 QTV983083:QTV983088 RDR983083:RDR983088 RNN983083:RNN983088 RXJ983083:RXJ983088 SHF983083:SHF983088 SRB983083:SRB983088 TAX983083:TAX983088 TKT983083:TKT983088 TUP983083:TUP983088 UEL983083:UEL983088 UOH983083:UOH983088 UYD983083:UYD983088 VHZ983083:VHZ983088 VRV983083:VRV983088 WBR983083:WBR983088 WLN983083:WLN983088 WVJ983083:WVJ983088" xr:uid="{19E29535-3C5C-4D72-BB4C-D557F6633E49}">
      <formula1>SoilTexture7080</formula1>
    </dataValidation>
    <dataValidation type="list" allowBlank="1" showInputMessage="1" showErrorMessage="1" sqref="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L49 JH49 TD49 ACZ49 AMV49 AWR49 BGN49 BQJ49 CAF49 CKB49 CTX49 DDT49 DNP49 DXL49 EHH49 ERD49 FAZ49 FKV49 FUR49 GEN49 GOJ49 GYF49 HIB49 HRX49 IBT49 ILP49 IVL49 JFH49 JPD49 JYZ49 KIV49 KSR49 LCN49 LMJ49 LWF49 MGB49 MPX49 MZT49 NJP49 NTL49 ODH49 OND49 OWZ49 PGV49 PQR49 QAN49 QKJ49 QUF49 REB49 RNX49 RXT49 SHP49 SRL49 TBH49 TLD49 TUZ49 UEV49 UOR49 UYN49 VIJ49 VSF49 WCB49 WLX49 WVT49 L65585 JH65585 TD65585 ACZ65585 AMV65585 AWR65585 BGN65585 BQJ65585 CAF65585 CKB65585 CTX65585 DDT65585 DNP65585 DXL65585 EHH65585 ERD65585 FAZ65585 FKV65585 FUR65585 GEN65585 GOJ65585 GYF65585 HIB65585 HRX65585 IBT65585 ILP65585 IVL65585 JFH65585 JPD65585 JYZ65585 KIV65585 KSR65585 LCN65585 LMJ65585 LWF65585 MGB65585 MPX65585 MZT65585 NJP65585 NTL65585 ODH65585 OND65585 OWZ65585 PGV65585 PQR65585 QAN65585 QKJ65585 QUF65585 REB65585 RNX65585 RXT65585 SHP65585 SRL65585 TBH65585 TLD65585 TUZ65585 UEV65585 UOR65585 UYN65585 VIJ65585 VSF65585 WCB65585 WLX65585 WVT65585 L131121 JH131121 TD131121 ACZ131121 AMV131121 AWR131121 BGN131121 BQJ131121 CAF131121 CKB131121 CTX131121 DDT131121 DNP131121 DXL131121 EHH131121 ERD131121 FAZ131121 FKV131121 FUR131121 GEN131121 GOJ131121 GYF131121 HIB131121 HRX131121 IBT131121 ILP131121 IVL131121 JFH131121 JPD131121 JYZ131121 KIV131121 KSR131121 LCN131121 LMJ131121 LWF131121 MGB131121 MPX131121 MZT131121 NJP131121 NTL131121 ODH131121 OND131121 OWZ131121 PGV131121 PQR131121 QAN131121 QKJ131121 QUF131121 REB131121 RNX131121 RXT131121 SHP131121 SRL131121 TBH131121 TLD131121 TUZ131121 UEV131121 UOR131121 UYN131121 VIJ131121 VSF131121 WCB131121 WLX131121 WVT131121 L196657 JH196657 TD196657 ACZ196657 AMV196657 AWR196657 BGN196657 BQJ196657 CAF196657 CKB196657 CTX196657 DDT196657 DNP196657 DXL196657 EHH196657 ERD196657 FAZ196657 FKV196657 FUR196657 GEN196657 GOJ196657 GYF196657 HIB196657 HRX196657 IBT196657 ILP196657 IVL196657 JFH196657 JPD196657 JYZ196657 KIV196657 KSR196657 LCN196657 LMJ196657 LWF196657 MGB196657 MPX196657 MZT196657 NJP196657 NTL196657 ODH196657 OND196657 OWZ196657 PGV196657 PQR196657 QAN196657 QKJ196657 QUF196657 REB196657 RNX196657 RXT196657 SHP196657 SRL196657 TBH196657 TLD196657 TUZ196657 UEV196657 UOR196657 UYN196657 VIJ196657 VSF196657 WCB196657 WLX196657 WVT196657 L262193 JH262193 TD262193 ACZ262193 AMV262193 AWR262193 BGN262193 BQJ262193 CAF262193 CKB262193 CTX262193 DDT262193 DNP262193 DXL262193 EHH262193 ERD262193 FAZ262193 FKV262193 FUR262193 GEN262193 GOJ262193 GYF262193 HIB262193 HRX262193 IBT262193 ILP262193 IVL262193 JFH262193 JPD262193 JYZ262193 KIV262193 KSR262193 LCN262193 LMJ262193 LWF262193 MGB262193 MPX262193 MZT262193 NJP262193 NTL262193 ODH262193 OND262193 OWZ262193 PGV262193 PQR262193 QAN262193 QKJ262193 QUF262193 REB262193 RNX262193 RXT262193 SHP262193 SRL262193 TBH262193 TLD262193 TUZ262193 UEV262193 UOR262193 UYN262193 VIJ262193 VSF262193 WCB262193 WLX262193 WVT262193 L327729 JH327729 TD327729 ACZ327729 AMV327729 AWR327729 BGN327729 BQJ327729 CAF327729 CKB327729 CTX327729 DDT327729 DNP327729 DXL327729 EHH327729 ERD327729 FAZ327729 FKV327729 FUR327729 GEN327729 GOJ327729 GYF327729 HIB327729 HRX327729 IBT327729 ILP327729 IVL327729 JFH327729 JPD327729 JYZ327729 KIV327729 KSR327729 LCN327729 LMJ327729 LWF327729 MGB327729 MPX327729 MZT327729 NJP327729 NTL327729 ODH327729 OND327729 OWZ327729 PGV327729 PQR327729 QAN327729 QKJ327729 QUF327729 REB327729 RNX327729 RXT327729 SHP327729 SRL327729 TBH327729 TLD327729 TUZ327729 UEV327729 UOR327729 UYN327729 VIJ327729 VSF327729 WCB327729 WLX327729 WVT327729 L393265 JH393265 TD393265 ACZ393265 AMV393265 AWR393265 BGN393265 BQJ393265 CAF393265 CKB393265 CTX393265 DDT393265 DNP393265 DXL393265 EHH393265 ERD393265 FAZ393265 FKV393265 FUR393265 GEN393265 GOJ393265 GYF393265 HIB393265 HRX393265 IBT393265 ILP393265 IVL393265 JFH393265 JPD393265 JYZ393265 KIV393265 KSR393265 LCN393265 LMJ393265 LWF393265 MGB393265 MPX393265 MZT393265 NJP393265 NTL393265 ODH393265 OND393265 OWZ393265 PGV393265 PQR393265 QAN393265 QKJ393265 QUF393265 REB393265 RNX393265 RXT393265 SHP393265 SRL393265 TBH393265 TLD393265 TUZ393265 UEV393265 UOR393265 UYN393265 VIJ393265 VSF393265 WCB393265 WLX393265 WVT393265 L458801 JH458801 TD458801 ACZ458801 AMV458801 AWR458801 BGN458801 BQJ458801 CAF458801 CKB458801 CTX458801 DDT458801 DNP458801 DXL458801 EHH458801 ERD458801 FAZ458801 FKV458801 FUR458801 GEN458801 GOJ458801 GYF458801 HIB458801 HRX458801 IBT458801 ILP458801 IVL458801 JFH458801 JPD458801 JYZ458801 KIV458801 KSR458801 LCN458801 LMJ458801 LWF458801 MGB458801 MPX458801 MZT458801 NJP458801 NTL458801 ODH458801 OND458801 OWZ458801 PGV458801 PQR458801 QAN458801 QKJ458801 QUF458801 REB458801 RNX458801 RXT458801 SHP458801 SRL458801 TBH458801 TLD458801 TUZ458801 UEV458801 UOR458801 UYN458801 VIJ458801 VSF458801 WCB458801 WLX458801 WVT458801 L524337 JH524337 TD524337 ACZ524337 AMV524337 AWR524337 BGN524337 BQJ524337 CAF524337 CKB524337 CTX524337 DDT524337 DNP524337 DXL524337 EHH524337 ERD524337 FAZ524337 FKV524337 FUR524337 GEN524337 GOJ524337 GYF524337 HIB524337 HRX524337 IBT524337 ILP524337 IVL524337 JFH524337 JPD524337 JYZ524337 KIV524337 KSR524337 LCN524337 LMJ524337 LWF524337 MGB524337 MPX524337 MZT524337 NJP524337 NTL524337 ODH524337 OND524337 OWZ524337 PGV524337 PQR524337 QAN524337 QKJ524337 QUF524337 REB524337 RNX524337 RXT524337 SHP524337 SRL524337 TBH524337 TLD524337 TUZ524337 UEV524337 UOR524337 UYN524337 VIJ524337 VSF524337 WCB524337 WLX524337 WVT524337 L589873 JH589873 TD589873 ACZ589873 AMV589873 AWR589873 BGN589873 BQJ589873 CAF589873 CKB589873 CTX589873 DDT589873 DNP589873 DXL589873 EHH589873 ERD589873 FAZ589873 FKV589873 FUR589873 GEN589873 GOJ589873 GYF589873 HIB589873 HRX589873 IBT589873 ILP589873 IVL589873 JFH589873 JPD589873 JYZ589873 KIV589873 KSR589873 LCN589873 LMJ589873 LWF589873 MGB589873 MPX589873 MZT589873 NJP589873 NTL589873 ODH589873 OND589873 OWZ589873 PGV589873 PQR589873 QAN589873 QKJ589873 QUF589873 REB589873 RNX589873 RXT589873 SHP589873 SRL589873 TBH589873 TLD589873 TUZ589873 UEV589873 UOR589873 UYN589873 VIJ589873 VSF589873 WCB589873 WLX589873 WVT589873 L655409 JH655409 TD655409 ACZ655409 AMV655409 AWR655409 BGN655409 BQJ655409 CAF655409 CKB655409 CTX655409 DDT655409 DNP655409 DXL655409 EHH655409 ERD655409 FAZ655409 FKV655409 FUR655409 GEN655409 GOJ655409 GYF655409 HIB655409 HRX655409 IBT655409 ILP655409 IVL655409 JFH655409 JPD655409 JYZ655409 KIV655409 KSR655409 LCN655409 LMJ655409 LWF655409 MGB655409 MPX655409 MZT655409 NJP655409 NTL655409 ODH655409 OND655409 OWZ655409 PGV655409 PQR655409 QAN655409 QKJ655409 QUF655409 REB655409 RNX655409 RXT655409 SHP655409 SRL655409 TBH655409 TLD655409 TUZ655409 UEV655409 UOR655409 UYN655409 VIJ655409 VSF655409 WCB655409 WLX655409 WVT655409 L720945 JH720945 TD720945 ACZ720945 AMV720945 AWR720945 BGN720945 BQJ720945 CAF720945 CKB720945 CTX720945 DDT720945 DNP720945 DXL720945 EHH720945 ERD720945 FAZ720945 FKV720945 FUR720945 GEN720945 GOJ720945 GYF720945 HIB720945 HRX720945 IBT720945 ILP720945 IVL720945 JFH720945 JPD720945 JYZ720945 KIV720945 KSR720945 LCN720945 LMJ720945 LWF720945 MGB720945 MPX720945 MZT720945 NJP720945 NTL720945 ODH720945 OND720945 OWZ720945 PGV720945 PQR720945 QAN720945 QKJ720945 QUF720945 REB720945 RNX720945 RXT720945 SHP720945 SRL720945 TBH720945 TLD720945 TUZ720945 UEV720945 UOR720945 UYN720945 VIJ720945 VSF720945 WCB720945 WLX720945 WVT720945 L786481 JH786481 TD786481 ACZ786481 AMV786481 AWR786481 BGN786481 BQJ786481 CAF786481 CKB786481 CTX786481 DDT786481 DNP786481 DXL786481 EHH786481 ERD786481 FAZ786481 FKV786481 FUR786481 GEN786481 GOJ786481 GYF786481 HIB786481 HRX786481 IBT786481 ILP786481 IVL786481 JFH786481 JPD786481 JYZ786481 KIV786481 KSR786481 LCN786481 LMJ786481 LWF786481 MGB786481 MPX786481 MZT786481 NJP786481 NTL786481 ODH786481 OND786481 OWZ786481 PGV786481 PQR786481 QAN786481 QKJ786481 QUF786481 REB786481 RNX786481 RXT786481 SHP786481 SRL786481 TBH786481 TLD786481 TUZ786481 UEV786481 UOR786481 UYN786481 VIJ786481 VSF786481 WCB786481 WLX786481 WVT786481 L852017 JH852017 TD852017 ACZ852017 AMV852017 AWR852017 BGN852017 BQJ852017 CAF852017 CKB852017 CTX852017 DDT852017 DNP852017 DXL852017 EHH852017 ERD852017 FAZ852017 FKV852017 FUR852017 GEN852017 GOJ852017 GYF852017 HIB852017 HRX852017 IBT852017 ILP852017 IVL852017 JFH852017 JPD852017 JYZ852017 KIV852017 KSR852017 LCN852017 LMJ852017 LWF852017 MGB852017 MPX852017 MZT852017 NJP852017 NTL852017 ODH852017 OND852017 OWZ852017 PGV852017 PQR852017 QAN852017 QKJ852017 QUF852017 REB852017 RNX852017 RXT852017 SHP852017 SRL852017 TBH852017 TLD852017 TUZ852017 UEV852017 UOR852017 UYN852017 VIJ852017 VSF852017 WCB852017 WLX852017 WVT852017 L917553 JH917553 TD917553 ACZ917553 AMV917553 AWR917553 BGN917553 BQJ917553 CAF917553 CKB917553 CTX917553 DDT917553 DNP917553 DXL917553 EHH917553 ERD917553 FAZ917553 FKV917553 FUR917553 GEN917553 GOJ917553 GYF917553 HIB917553 HRX917553 IBT917553 ILP917553 IVL917553 JFH917553 JPD917553 JYZ917553 KIV917553 KSR917553 LCN917553 LMJ917553 LWF917553 MGB917553 MPX917553 MZT917553 NJP917553 NTL917553 ODH917553 OND917553 OWZ917553 PGV917553 PQR917553 QAN917553 QKJ917553 QUF917553 REB917553 RNX917553 RXT917553 SHP917553 SRL917553 TBH917553 TLD917553 TUZ917553 UEV917553 UOR917553 UYN917553 VIJ917553 VSF917553 WCB917553 WLX917553 WVT917553 L983089 JH983089 TD983089 ACZ983089 AMV983089 AWR983089 BGN983089 BQJ983089 CAF983089 CKB983089 CTX983089 DDT983089 DNP983089 DXL983089 EHH983089 ERD983089 FAZ983089 FKV983089 FUR983089 GEN983089 GOJ983089 GYF983089 HIB983089 HRX983089 IBT983089 ILP983089 IVL983089 JFH983089 JPD983089 JYZ983089 KIV983089 KSR983089 LCN983089 LMJ983089 LWF983089 MGB983089 MPX983089 MZT983089 NJP983089 NTL983089 ODH983089 OND983089 OWZ983089 PGV983089 PQR983089 QAN983089 QKJ983089 QUF983089 REB983089 RNX983089 RXT983089 SHP983089 SRL983089 TBH983089 TLD983089 TUZ983089 UEV983089 UOR983089 UYN983089 VIJ983089 VSF983089 WCB983089 WLX983089 WVT983089" xr:uid="{5BEED32B-05BF-49E9-9517-33CF1D07E141}">
      <formula1>#REF!</formula1>
    </dataValidation>
    <dataValidation type="list" allowBlank="1" showInputMessage="1" showErrorMessage="1" sqref="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xr:uid="{1731C13B-55D1-47C8-B61D-F82CCE5F3847}">
      <formula1>Slope</formula1>
    </dataValidation>
    <dataValidation type="list" allowBlank="1" showInputMessage="1" showErrorMessage="1" sqref="J31:J36 JF31:JF36 TB31:TB36 ACX31:ACX36 AMT31:AMT36 AWP31:AWP36 BGL31:BGL36 BQH31:BQH36 CAD31:CAD36 CJZ31:CJZ36 CTV31:CTV36 DDR31:DDR36 DNN31:DNN36 DXJ31:DXJ36 EHF31:EHF36 ERB31:ERB36 FAX31:FAX36 FKT31:FKT36 FUP31:FUP36 GEL31:GEL36 GOH31:GOH36 GYD31:GYD36 HHZ31:HHZ36 HRV31:HRV36 IBR31:IBR36 ILN31:ILN36 IVJ31:IVJ36 JFF31:JFF36 JPB31:JPB36 JYX31:JYX36 KIT31:KIT36 KSP31:KSP36 LCL31:LCL36 LMH31:LMH36 LWD31:LWD36 MFZ31:MFZ36 MPV31:MPV36 MZR31:MZR36 NJN31:NJN36 NTJ31:NTJ36 ODF31:ODF36 ONB31:ONB36 OWX31:OWX36 PGT31:PGT36 PQP31:PQP36 QAL31:QAL36 QKH31:QKH36 QUD31:QUD36 RDZ31:RDZ36 RNV31:RNV36 RXR31:RXR36 SHN31:SHN36 SRJ31:SRJ36 TBF31:TBF36 TLB31:TLB36 TUX31:TUX36 UET31:UET36 UOP31:UOP36 UYL31:UYL36 VIH31:VIH36 VSD31:VSD36 WBZ31:WBZ36 WLV31:WLV36 WVR31:WVR36 J65567:J65572 JF65567:JF65572 TB65567:TB65572 ACX65567:ACX65572 AMT65567:AMT65572 AWP65567:AWP65572 BGL65567:BGL65572 BQH65567:BQH65572 CAD65567:CAD65572 CJZ65567:CJZ65572 CTV65567:CTV65572 DDR65567:DDR65572 DNN65567:DNN65572 DXJ65567:DXJ65572 EHF65567:EHF65572 ERB65567:ERB65572 FAX65567:FAX65572 FKT65567:FKT65572 FUP65567:FUP65572 GEL65567:GEL65572 GOH65567:GOH65572 GYD65567:GYD65572 HHZ65567:HHZ65572 HRV65567:HRV65572 IBR65567:IBR65572 ILN65567:ILN65572 IVJ65567:IVJ65572 JFF65567:JFF65572 JPB65567:JPB65572 JYX65567:JYX65572 KIT65567:KIT65572 KSP65567:KSP65572 LCL65567:LCL65572 LMH65567:LMH65572 LWD65567:LWD65572 MFZ65567:MFZ65572 MPV65567:MPV65572 MZR65567:MZR65572 NJN65567:NJN65572 NTJ65567:NTJ65572 ODF65567:ODF65572 ONB65567:ONB65572 OWX65567:OWX65572 PGT65567:PGT65572 PQP65567:PQP65572 QAL65567:QAL65572 QKH65567:QKH65572 QUD65567:QUD65572 RDZ65567:RDZ65572 RNV65567:RNV65572 RXR65567:RXR65572 SHN65567:SHN65572 SRJ65567:SRJ65572 TBF65567:TBF65572 TLB65567:TLB65572 TUX65567:TUX65572 UET65567:UET65572 UOP65567:UOP65572 UYL65567:UYL65572 VIH65567:VIH65572 VSD65567:VSD65572 WBZ65567:WBZ65572 WLV65567:WLV65572 WVR65567:WVR65572 J131103:J131108 JF131103:JF131108 TB131103:TB131108 ACX131103:ACX131108 AMT131103:AMT131108 AWP131103:AWP131108 BGL131103:BGL131108 BQH131103:BQH131108 CAD131103:CAD131108 CJZ131103:CJZ131108 CTV131103:CTV131108 DDR131103:DDR131108 DNN131103:DNN131108 DXJ131103:DXJ131108 EHF131103:EHF131108 ERB131103:ERB131108 FAX131103:FAX131108 FKT131103:FKT131108 FUP131103:FUP131108 GEL131103:GEL131108 GOH131103:GOH131108 GYD131103:GYD131108 HHZ131103:HHZ131108 HRV131103:HRV131108 IBR131103:IBR131108 ILN131103:ILN131108 IVJ131103:IVJ131108 JFF131103:JFF131108 JPB131103:JPB131108 JYX131103:JYX131108 KIT131103:KIT131108 KSP131103:KSP131108 LCL131103:LCL131108 LMH131103:LMH131108 LWD131103:LWD131108 MFZ131103:MFZ131108 MPV131103:MPV131108 MZR131103:MZR131108 NJN131103:NJN131108 NTJ131103:NTJ131108 ODF131103:ODF131108 ONB131103:ONB131108 OWX131103:OWX131108 PGT131103:PGT131108 PQP131103:PQP131108 QAL131103:QAL131108 QKH131103:QKH131108 QUD131103:QUD131108 RDZ131103:RDZ131108 RNV131103:RNV131108 RXR131103:RXR131108 SHN131103:SHN131108 SRJ131103:SRJ131108 TBF131103:TBF131108 TLB131103:TLB131108 TUX131103:TUX131108 UET131103:UET131108 UOP131103:UOP131108 UYL131103:UYL131108 VIH131103:VIH131108 VSD131103:VSD131108 WBZ131103:WBZ131108 WLV131103:WLV131108 WVR131103:WVR131108 J196639:J196644 JF196639:JF196644 TB196639:TB196644 ACX196639:ACX196644 AMT196639:AMT196644 AWP196639:AWP196644 BGL196639:BGL196644 BQH196639:BQH196644 CAD196639:CAD196644 CJZ196639:CJZ196644 CTV196639:CTV196644 DDR196639:DDR196644 DNN196639:DNN196644 DXJ196639:DXJ196644 EHF196639:EHF196644 ERB196639:ERB196644 FAX196639:FAX196644 FKT196639:FKT196644 FUP196639:FUP196644 GEL196639:GEL196644 GOH196639:GOH196644 GYD196639:GYD196644 HHZ196639:HHZ196644 HRV196639:HRV196644 IBR196639:IBR196644 ILN196639:ILN196644 IVJ196639:IVJ196644 JFF196639:JFF196644 JPB196639:JPB196644 JYX196639:JYX196644 KIT196639:KIT196644 KSP196639:KSP196644 LCL196639:LCL196644 LMH196639:LMH196644 LWD196639:LWD196644 MFZ196639:MFZ196644 MPV196639:MPV196644 MZR196639:MZR196644 NJN196639:NJN196644 NTJ196639:NTJ196644 ODF196639:ODF196644 ONB196639:ONB196644 OWX196639:OWX196644 PGT196639:PGT196644 PQP196639:PQP196644 QAL196639:QAL196644 QKH196639:QKH196644 QUD196639:QUD196644 RDZ196639:RDZ196644 RNV196639:RNV196644 RXR196639:RXR196644 SHN196639:SHN196644 SRJ196639:SRJ196644 TBF196639:TBF196644 TLB196639:TLB196644 TUX196639:TUX196644 UET196639:UET196644 UOP196639:UOP196644 UYL196639:UYL196644 VIH196639:VIH196644 VSD196639:VSD196644 WBZ196639:WBZ196644 WLV196639:WLV196644 WVR196639:WVR196644 J262175:J262180 JF262175:JF262180 TB262175:TB262180 ACX262175:ACX262180 AMT262175:AMT262180 AWP262175:AWP262180 BGL262175:BGL262180 BQH262175:BQH262180 CAD262175:CAD262180 CJZ262175:CJZ262180 CTV262175:CTV262180 DDR262175:DDR262180 DNN262175:DNN262180 DXJ262175:DXJ262180 EHF262175:EHF262180 ERB262175:ERB262180 FAX262175:FAX262180 FKT262175:FKT262180 FUP262175:FUP262180 GEL262175:GEL262180 GOH262175:GOH262180 GYD262175:GYD262180 HHZ262175:HHZ262180 HRV262175:HRV262180 IBR262175:IBR262180 ILN262175:ILN262180 IVJ262175:IVJ262180 JFF262175:JFF262180 JPB262175:JPB262180 JYX262175:JYX262180 KIT262175:KIT262180 KSP262175:KSP262180 LCL262175:LCL262180 LMH262175:LMH262180 LWD262175:LWD262180 MFZ262175:MFZ262180 MPV262175:MPV262180 MZR262175:MZR262180 NJN262175:NJN262180 NTJ262175:NTJ262180 ODF262175:ODF262180 ONB262175:ONB262180 OWX262175:OWX262180 PGT262175:PGT262180 PQP262175:PQP262180 QAL262175:QAL262180 QKH262175:QKH262180 QUD262175:QUD262180 RDZ262175:RDZ262180 RNV262175:RNV262180 RXR262175:RXR262180 SHN262175:SHN262180 SRJ262175:SRJ262180 TBF262175:TBF262180 TLB262175:TLB262180 TUX262175:TUX262180 UET262175:UET262180 UOP262175:UOP262180 UYL262175:UYL262180 VIH262175:VIH262180 VSD262175:VSD262180 WBZ262175:WBZ262180 WLV262175:WLV262180 WVR262175:WVR262180 J327711:J327716 JF327711:JF327716 TB327711:TB327716 ACX327711:ACX327716 AMT327711:AMT327716 AWP327711:AWP327716 BGL327711:BGL327716 BQH327711:BQH327716 CAD327711:CAD327716 CJZ327711:CJZ327716 CTV327711:CTV327716 DDR327711:DDR327716 DNN327711:DNN327716 DXJ327711:DXJ327716 EHF327711:EHF327716 ERB327711:ERB327716 FAX327711:FAX327716 FKT327711:FKT327716 FUP327711:FUP327716 GEL327711:GEL327716 GOH327711:GOH327716 GYD327711:GYD327716 HHZ327711:HHZ327716 HRV327711:HRV327716 IBR327711:IBR327716 ILN327711:ILN327716 IVJ327711:IVJ327716 JFF327711:JFF327716 JPB327711:JPB327716 JYX327711:JYX327716 KIT327711:KIT327716 KSP327711:KSP327716 LCL327711:LCL327716 LMH327711:LMH327716 LWD327711:LWD327716 MFZ327711:MFZ327716 MPV327711:MPV327716 MZR327711:MZR327716 NJN327711:NJN327716 NTJ327711:NTJ327716 ODF327711:ODF327716 ONB327711:ONB327716 OWX327711:OWX327716 PGT327711:PGT327716 PQP327711:PQP327716 QAL327711:QAL327716 QKH327711:QKH327716 QUD327711:QUD327716 RDZ327711:RDZ327716 RNV327711:RNV327716 RXR327711:RXR327716 SHN327711:SHN327716 SRJ327711:SRJ327716 TBF327711:TBF327716 TLB327711:TLB327716 TUX327711:TUX327716 UET327711:UET327716 UOP327711:UOP327716 UYL327711:UYL327716 VIH327711:VIH327716 VSD327711:VSD327716 WBZ327711:WBZ327716 WLV327711:WLV327716 WVR327711:WVR327716 J393247:J393252 JF393247:JF393252 TB393247:TB393252 ACX393247:ACX393252 AMT393247:AMT393252 AWP393247:AWP393252 BGL393247:BGL393252 BQH393247:BQH393252 CAD393247:CAD393252 CJZ393247:CJZ393252 CTV393247:CTV393252 DDR393247:DDR393252 DNN393247:DNN393252 DXJ393247:DXJ393252 EHF393247:EHF393252 ERB393247:ERB393252 FAX393247:FAX393252 FKT393247:FKT393252 FUP393247:FUP393252 GEL393247:GEL393252 GOH393247:GOH393252 GYD393247:GYD393252 HHZ393247:HHZ393252 HRV393247:HRV393252 IBR393247:IBR393252 ILN393247:ILN393252 IVJ393247:IVJ393252 JFF393247:JFF393252 JPB393247:JPB393252 JYX393247:JYX393252 KIT393247:KIT393252 KSP393247:KSP393252 LCL393247:LCL393252 LMH393247:LMH393252 LWD393247:LWD393252 MFZ393247:MFZ393252 MPV393247:MPV393252 MZR393247:MZR393252 NJN393247:NJN393252 NTJ393247:NTJ393252 ODF393247:ODF393252 ONB393247:ONB393252 OWX393247:OWX393252 PGT393247:PGT393252 PQP393247:PQP393252 QAL393247:QAL393252 QKH393247:QKH393252 QUD393247:QUD393252 RDZ393247:RDZ393252 RNV393247:RNV393252 RXR393247:RXR393252 SHN393247:SHN393252 SRJ393247:SRJ393252 TBF393247:TBF393252 TLB393247:TLB393252 TUX393247:TUX393252 UET393247:UET393252 UOP393247:UOP393252 UYL393247:UYL393252 VIH393247:VIH393252 VSD393247:VSD393252 WBZ393247:WBZ393252 WLV393247:WLV393252 WVR393247:WVR393252 J458783:J458788 JF458783:JF458788 TB458783:TB458788 ACX458783:ACX458788 AMT458783:AMT458788 AWP458783:AWP458788 BGL458783:BGL458788 BQH458783:BQH458788 CAD458783:CAD458788 CJZ458783:CJZ458788 CTV458783:CTV458788 DDR458783:DDR458788 DNN458783:DNN458788 DXJ458783:DXJ458788 EHF458783:EHF458788 ERB458783:ERB458788 FAX458783:FAX458788 FKT458783:FKT458788 FUP458783:FUP458788 GEL458783:GEL458788 GOH458783:GOH458788 GYD458783:GYD458788 HHZ458783:HHZ458788 HRV458783:HRV458788 IBR458783:IBR458788 ILN458783:ILN458788 IVJ458783:IVJ458788 JFF458783:JFF458788 JPB458783:JPB458788 JYX458783:JYX458788 KIT458783:KIT458788 KSP458783:KSP458788 LCL458783:LCL458788 LMH458783:LMH458788 LWD458783:LWD458788 MFZ458783:MFZ458788 MPV458783:MPV458788 MZR458783:MZR458788 NJN458783:NJN458788 NTJ458783:NTJ458788 ODF458783:ODF458788 ONB458783:ONB458788 OWX458783:OWX458788 PGT458783:PGT458788 PQP458783:PQP458788 QAL458783:QAL458788 QKH458783:QKH458788 QUD458783:QUD458788 RDZ458783:RDZ458788 RNV458783:RNV458788 RXR458783:RXR458788 SHN458783:SHN458788 SRJ458783:SRJ458788 TBF458783:TBF458788 TLB458783:TLB458788 TUX458783:TUX458788 UET458783:UET458788 UOP458783:UOP458788 UYL458783:UYL458788 VIH458783:VIH458788 VSD458783:VSD458788 WBZ458783:WBZ458788 WLV458783:WLV458788 WVR458783:WVR458788 J524319:J524324 JF524319:JF524324 TB524319:TB524324 ACX524319:ACX524324 AMT524319:AMT524324 AWP524319:AWP524324 BGL524319:BGL524324 BQH524319:BQH524324 CAD524319:CAD524324 CJZ524319:CJZ524324 CTV524319:CTV524324 DDR524319:DDR524324 DNN524319:DNN524324 DXJ524319:DXJ524324 EHF524319:EHF524324 ERB524319:ERB524324 FAX524319:FAX524324 FKT524319:FKT524324 FUP524319:FUP524324 GEL524319:GEL524324 GOH524319:GOH524324 GYD524319:GYD524324 HHZ524319:HHZ524324 HRV524319:HRV524324 IBR524319:IBR524324 ILN524319:ILN524324 IVJ524319:IVJ524324 JFF524319:JFF524324 JPB524319:JPB524324 JYX524319:JYX524324 KIT524319:KIT524324 KSP524319:KSP524324 LCL524319:LCL524324 LMH524319:LMH524324 LWD524319:LWD524324 MFZ524319:MFZ524324 MPV524319:MPV524324 MZR524319:MZR524324 NJN524319:NJN524324 NTJ524319:NTJ524324 ODF524319:ODF524324 ONB524319:ONB524324 OWX524319:OWX524324 PGT524319:PGT524324 PQP524319:PQP524324 QAL524319:QAL524324 QKH524319:QKH524324 QUD524319:QUD524324 RDZ524319:RDZ524324 RNV524319:RNV524324 RXR524319:RXR524324 SHN524319:SHN524324 SRJ524319:SRJ524324 TBF524319:TBF524324 TLB524319:TLB524324 TUX524319:TUX524324 UET524319:UET524324 UOP524319:UOP524324 UYL524319:UYL524324 VIH524319:VIH524324 VSD524319:VSD524324 WBZ524319:WBZ524324 WLV524319:WLV524324 WVR524319:WVR524324 J589855:J589860 JF589855:JF589860 TB589855:TB589860 ACX589855:ACX589860 AMT589855:AMT589860 AWP589855:AWP589860 BGL589855:BGL589860 BQH589855:BQH589860 CAD589855:CAD589860 CJZ589855:CJZ589860 CTV589855:CTV589860 DDR589855:DDR589860 DNN589855:DNN589860 DXJ589855:DXJ589860 EHF589855:EHF589860 ERB589855:ERB589860 FAX589855:FAX589860 FKT589855:FKT589860 FUP589855:FUP589860 GEL589855:GEL589860 GOH589855:GOH589860 GYD589855:GYD589860 HHZ589855:HHZ589860 HRV589855:HRV589860 IBR589855:IBR589860 ILN589855:ILN589860 IVJ589855:IVJ589860 JFF589855:JFF589860 JPB589855:JPB589860 JYX589855:JYX589860 KIT589855:KIT589860 KSP589855:KSP589860 LCL589855:LCL589860 LMH589855:LMH589860 LWD589855:LWD589860 MFZ589855:MFZ589860 MPV589855:MPV589860 MZR589855:MZR589860 NJN589855:NJN589860 NTJ589855:NTJ589860 ODF589855:ODF589860 ONB589855:ONB589860 OWX589855:OWX589860 PGT589855:PGT589860 PQP589855:PQP589860 QAL589855:QAL589860 QKH589855:QKH589860 QUD589855:QUD589860 RDZ589855:RDZ589860 RNV589855:RNV589860 RXR589855:RXR589860 SHN589855:SHN589860 SRJ589855:SRJ589860 TBF589855:TBF589860 TLB589855:TLB589860 TUX589855:TUX589860 UET589855:UET589860 UOP589855:UOP589860 UYL589855:UYL589860 VIH589855:VIH589860 VSD589855:VSD589860 WBZ589855:WBZ589860 WLV589855:WLV589860 WVR589855:WVR589860 J655391:J655396 JF655391:JF655396 TB655391:TB655396 ACX655391:ACX655396 AMT655391:AMT655396 AWP655391:AWP655396 BGL655391:BGL655396 BQH655391:BQH655396 CAD655391:CAD655396 CJZ655391:CJZ655396 CTV655391:CTV655396 DDR655391:DDR655396 DNN655391:DNN655396 DXJ655391:DXJ655396 EHF655391:EHF655396 ERB655391:ERB655396 FAX655391:FAX655396 FKT655391:FKT655396 FUP655391:FUP655396 GEL655391:GEL655396 GOH655391:GOH655396 GYD655391:GYD655396 HHZ655391:HHZ655396 HRV655391:HRV655396 IBR655391:IBR655396 ILN655391:ILN655396 IVJ655391:IVJ655396 JFF655391:JFF655396 JPB655391:JPB655396 JYX655391:JYX655396 KIT655391:KIT655396 KSP655391:KSP655396 LCL655391:LCL655396 LMH655391:LMH655396 LWD655391:LWD655396 MFZ655391:MFZ655396 MPV655391:MPV655396 MZR655391:MZR655396 NJN655391:NJN655396 NTJ655391:NTJ655396 ODF655391:ODF655396 ONB655391:ONB655396 OWX655391:OWX655396 PGT655391:PGT655396 PQP655391:PQP655396 QAL655391:QAL655396 QKH655391:QKH655396 QUD655391:QUD655396 RDZ655391:RDZ655396 RNV655391:RNV655396 RXR655391:RXR655396 SHN655391:SHN655396 SRJ655391:SRJ655396 TBF655391:TBF655396 TLB655391:TLB655396 TUX655391:TUX655396 UET655391:UET655396 UOP655391:UOP655396 UYL655391:UYL655396 VIH655391:VIH655396 VSD655391:VSD655396 WBZ655391:WBZ655396 WLV655391:WLV655396 WVR655391:WVR655396 J720927:J720932 JF720927:JF720932 TB720927:TB720932 ACX720927:ACX720932 AMT720927:AMT720932 AWP720927:AWP720932 BGL720927:BGL720932 BQH720927:BQH720932 CAD720927:CAD720932 CJZ720927:CJZ720932 CTV720927:CTV720932 DDR720927:DDR720932 DNN720927:DNN720932 DXJ720927:DXJ720932 EHF720927:EHF720932 ERB720927:ERB720932 FAX720927:FAX720932 FKT720927:FKT720932 FUP720927:FUP720932 GEL720927:GEL720932 GOH720927:GOH720932 GYD720927:GYD720932 HHZ720927:HHZ720932 HRV720927:HRV720932 IBR720927:IBR720932 ILN720927:ILN720932 IVJ720927:IVJ720932 JFF720927:JFF720932 JPB720927:JPB720932 JYX720927:JYX720932 KIT720927:KIT720932 KSP720927:KSP720932 LCL720927:LCL720932 LMH720927:LMH720932 LWD720927:LWD720932 MFZ720927:MFZ720932 MPV720927:MPV720932 MZR720927:MZR720932 NJN720927:NJN720932 NTJ720927:NTJ720932 ODF720927:ODF720932 ONB720927:ONB720932 OWX720927:OWX720932 PGT720927:PGT720932 PQP720927:PQP720932 QAL720927:QAL720932 QKH720927:QKH720932 QUD720927:QUD720932 RDZ720927:RDZ720932 RNV720927:RNV720932 RXR720927:RXR720932 SHN720927:SHN720932 SRJ720927:SRJ720932 TBF720927:TBF720932 TLB720927:TLB720932 TUX720927:TUX720932 UET720927:UET720932 UOP720927:UOP720932 UYL720927:UYL720932 VIH720927:VIH720932 VSD720927:VSD720932 WBZ720927:WBZ720932 WLV720927:WLV720932 WVR720927:WVR720932 J786463:J786468 JF786463:JF786468 TB786463:TB786468 ACX786463:ACX786468 AMT786463:AMT786468 AWP786463:AWP786468 BGL786463:BGL786468 BQH786463:BQH786468 CAD786463:CAD786468 CJZ786463:CJZ786468 CTV786463:CTV786468 DDR786463:DDR786468 DNN786463:DNN786468 DXJ786463:DXJ786468 EHF786463:EHF786468 ERB786463:ERB786468 FAX786463:FAX786468 FKT786463:FKT786468 FUP786463:FUP786468 GEL786463:GEL786468 GOH786463:GOH786468 GYD786463:GYD786468 HHZ786463:HHZ786468 HRV786463:HRV786468 IBR786463:IBR786468 ILN786463:ILN786468 IVJ786463:IVJ786468 JFF786463:JFF786468 JPB786463:JPB786468 JYX786463:JYX786468 KIT786463:KIT786468 KSP786463:KSP786468 LCL786463:LCL786468 LMH786463:LMH786468 LWD786463:LWD786468 MFZ786463:MFZ786468 MPV786463:MPV786468 MZR786463:MZR786468 NJN786463:NJN786468 NTJ786463:NTJ786468 ODF786463:ODF786468 ONB786463:ONB786468 OWX786463:OWX786468 PGT786463:PGT786468 PQP786463:PQP786468 QAL786463:QAL786468 QKH786463:QKH786468 QUD786463:QUD786468 RDZ786463:RDZ786468 RNV786463:RNV786468 RXR786463:RXR786468 SHN786463:SHN786468 SRJ786463:SRJ786468 TBF786463:TBF786468 TLB786463:TLB786468 TUX786463:TUX786468 UET786463:UET786468 UOP786463:UOP786468 UYL786463:UYL786468 VIH786463:VIH786468 VSD786463:VSD786468 WBZ786463:WBZ786468 WLV786463:WLV786468 WVR786463:WVR786468 J851999:J852004 JF851999:JF852004 TB851999:TB852004 ACX851999:ACX852004 AMT851999:AMT852004 AWP851999:AWP852004 BGL851999:BGL852004 BQH851999:BQH852004 CAD851999:CAD852004 CJZ851999:CJZ852004 CTV851999:CTV852004 DDR851999:DDR852004 DNN851999:DNN852004 DXJ851999:DXJ852004 EHF851999:EHF852004 ERB851999:ERB852004 FAX851999:FAX852004 FKT851999:FKT852004 FUP851999:FUP852004 GEL851999:GEL852004 GOH851999:GOH852004 GYD851999:GYD852004 HHZ851999:HHZ852004 HRV851999:HRV852004 IBR851999:IBR852004 ILN851999:ILN852004 IVJ851999:IVJ852004 JFF851999:JFF852004 JPB851999:JPB852004 JYX851999:JYX852004 KIT851999:KIT852004 KSP851999:KSP852004 LCL851999:LCL852004 LMH851999:LMH852004 LWD851999:LWD852004 MFZ851999:MFZ852004 MPV851999:MPV852004 MZR851999:MZR852004 NJN851999:NJN852004 NTJ851999:NTJ852004 ODF851999:ODF852004 ONB851999:ONB852004 OWX851999:OWX852004 PGT851999:PGT852004 PQP851999:PQP852004 QAL851999:QAL852004 QKH851999:QKH852004 QUD851999:QUD852004 RDZ851999:RDZ852004 RNV851999:RNV852004 RXR851999:RXR852004 SHN851999:SHN852004 SRJ851999:SRJ852004 TBF851999:TBF852004 TLB851999:TLB852004 TUX851999:TUX852004 UET851999:UET852004 UOP851999:UOP852004 UYL851999:UYL852004 VIH851999:VIH852004 VSD851999:VSD852004 WBZ851999:WBZ852004 WLV851999:WLV852004 WVR851999:WVR852004 J917535:J917540 JF917535:JF917540 TB917535:TB917540 ACX917535:ACX917540 AMT917535:AMT917540 AWP917535:AWP917540 BGL917535:BGL917540 BQH917535:BQH917540 CAD917535:CAD917540 CJZ917535:CJZ917540 CTV917535:CTV917540 DDR917535:DDR917540 DNN917535:DNN917540 DXJ917535:DXJ917540 EHF917535:EHF917540 ERB917535:ERB917540 FAX917535:FAX917540 FKT917535:FKT917540 FUP917535:FUP917540 GEL917535:GEL917540 GOH917535:GOH917540 GYD917535:GYD917540 HHZ917535:HHZ917540 HRV917535:HRV917540 IBR917535:IBR917540 ILN917535:ILN917540 IVJ917535:IVJ917540 JFF917535:JFF917540 JPB917535:JPB917540 JYX917535:JYX917540 KIT917535:KIT917540 KSP917535:KSP917540 LCL917535:LCL917540 LMH917535:LMH917540 LWD917535:LWD917540 MFZ917535:MFZ917540 MPV917535:MPV917540 MZR917535:MZR917540 NJN917535:NJN917540 NTJ917535:NTJ917540 ODF917535:ODF917540 ONB917535:ONB917540 OWX917535:OWX917540 PGT917535:PGT917540 PQP917535:PQP917540 QAL917535:QAL917540 QKH917535:QKH917540 QUD917535:QUD917540 RDZ917535:RDZ917540 RNV917535:RNV917540 RXR917535:RXR917540 SHN917535:SHN917540 SRJ917535:SRJ917540 TBF917535:TBF917540 TLB917535:TLB917540 TUX917535:TUX917540 UET917535:UET917540 UOP917535:UOP917540 UYL917535:UYL917540 VIH917535:VIH917540 VSD917535:VSD917540 WBZ917535:WBZ917540 WLV917535:WLV917540 WVR917535:WVR917540 J983071:J983076 JF983071:JF983076 TB983071:TB983076 ACX983071:ACX983076 AMT983071:AMT983076 AWP983071:AWP983076 BGL983071:BGL983076 BQH983071:BQH983076 CAD983071:CAD983076 CJZ983071:CJZ983076 CTV983071:CTV983076 DDR983071:DDR983076 DNN983071:DNN983076 DXJ983071:DXJ983076 EHF983071:EHF983076 ERB983071:ERB983076 FAX983071:FAX983076 FKT983071:FKT983076 FUP983071:FUP983076 GEL983071:GEL983076 GOH983071:GOH983076 GYD983071:GYD983076 HHZ983071:HHZ983076 HRV983071:HRV983076 IBR983071:IBR983076 ILN983071:ILN983076 IVJ983071:IVJ983076 JFF983071:JFF983076 JPB983071:JPB983076 JYX983071:JYX983076 KIT983071:KIT983076 KSP983071:KSP983076 LCL983071:LCL983076 LMH983071:LMH983076 LWD983071:LWD983076 MFZ983071:MFZ983076 MPV983071:MPV983076 MZR983071:MZR983076 NJN983071:NJN983076 NTJ983071:NTJ983076 ODF983071:ODF983076 ONB983071:ONB983076 OWX983071:OWX983076 PGT983071:PGT983076 PQP983071:PQP983076 QAL983071:QAL983076 QKH983071:QKH983076 QUD983071:QUD983076 RDZ983071:RDZ983076 RNV983071:RNV983076 RXR983071:RXR983076 SHN983071:SHN983076 SRJ983071:SRJ983076 TBF983071:TBF983076 TLB983071:TLB983076 TUX983071:TUX983076 UET983071:UET983076 UOP983071:UOP983076 UYL983071:UYL983076 VIH983071:VIH983076 VSD983071:VSD983076 WBZ983071:WBZ983076 WLV983071:WLV983076 WVR983071:WVR983076 J10:J15 JF10:JF15 TB10:TB15 ACX10:ACX15 AMT10:AMT15 AWP10:AWP15 BGL10:BGL15 BQH10:BQH15 CAD10:CAD15 CJZ10:CJZ15 CTV10:CTV15 DDR10:DDR15 DNN10:DNN15 DXJ10:DXJ15 EHF10:EHF15 ERB10:ERB15 FAX10:FAX15 FKT10:FKT15 FUP10:FUP15 GEL10:GEL15 GOH10:GOH15 GYD10:GYD15 HHZ10:HHZ15 HRV10:HRV15 IBR10:IBR15 ILN10:ILN15 IVJ10:IVJ15 JFF10:JFF15 JPB10:JPB15 JYX10:JYX15 KIT10:KIT15 KSP10:KSP15 LCL10:LCL15 LMH10:LMH15 LWD10:LWD15 MFZ10:MFZ15 MPV10:MPV15 MZR10:MZR15 NJN10:NJN15 NTJ10:NTJ15 ODF10:ODF15 ONB10:ONB15 OWX10:OWX15 PGT10:PGT15 PQP10:PQP15 QAL10:QAL15 QKH10:QKH15 QUD10:QUD15 RDZ10:RDZ15 RNV10:RNV15 RXR10:RXR15 SHN10:SHN15 SRJ10:SRJ15 TBF10:TBF15 TLB10:TLB15 TUX10:TUX15 UET10:UET15 UOP10:UOP15 UYL10:UYL15 VIH10:VIH15 VSD10:VSD15 WBZ10:WBZ15 WLV10:WLV15 WVR10:WVR15 J65546:J65551 JF65546:JF65551 TB65546:TB65551 ACX65546:ACX65551 AMT65546:AMT65551 AWP65546:AWP65551 BGL65546:BGL65551 BQH65546:BQH65551 CAD65546:CAD65551 CJZ65546:CJZ65551 CTV65546:CTV65551 DDR65546:DDR65551 DNN65546:DNN65551 DXJ65546:DXJ65551 EHF65546:EHF65551 ERB65546:ERB65551 FAX65546:FAX65551 FKT65546:FKT65551 FUP65546:FUP65551 GEL65546:GEL65551 GOH65546:GOH65551 GYD65546:GYD65551 HHZ65546:HHZ65551 HRV65546:HRV65551 IBR65546:IBR65551 ILN65546:ILN65551 IVJ65546:IVJ65551 JFF65546:JFF65551 JPB65546:JPB65551 JYX65546:JYX65551 KIT65546:KIT65551 KSP65546:KSP65551 LCL65546:LCL65551 LMH65546:LMH65551 LWD65546:LWD65551 MFZ65546:MFZ65551 MPV65546:MPV65551 MZR65546:MZR65551 NJN65546:NJN65551 NTJ65546:NTJ65551 ODF65546:ODF65551 ONB65546:ONB65551 OWX65546:OWX65551 PGT65546:PGT65551 PQP65546:PQP65551 QAL65546:QAL65551 QKH65546:QKH65551 QUD65546:QUD65551 RDZ65546:RDZ65551 RNV65546:RNV65551 RXR65546:RXR65551 SHN65546:SHN65551 SRJ65546:SRJ65551 TBF65546:TBF65551 TLB65546:TLB65551 TUX65546:TUX65551 UET65546:UET65551 UOP65546:UOP65551 UYL65546:UYL65551 VIH65546:VIH65551 VSD65546:VSD65551 WBZ65546:WBZ65551 WLV65546:WLV65551 WVR65546:WVR65551 J131082:J131087 JF131082:JF131087 TB131082:TB131087 ACX131082:ACX131087 AMT131082:AMT131087 AWP131082:AWP131087 BGL131082:BGL131087 BQH131082:BQH131087 CAD131082:CAD131087 CJZ131082:CJZ131087 CTV131082:CTV131087 DDR131082:DDR131087 DNN131082:DNN131087 DXJ131082:DXJ131087 EHF131082:EHF131087 ERB131082:ERB131087 FAX131082:FAX131087 FKT131082:FKT131087 FUP131082:FUP131087 GEL131082:GEL131087 GOH131082:GOH131087 GYD131082:GYD131087 HHZ131082:HHZ131087 HRV131082:HRV131087 IBR131082:IBR131087 ILN131082:ILN131087 IVJ131082:IVJ131087 JFF131082:JFF131087 JPB131082:JPB131087 JYX131082:JYX131087 KIT131082:KIT131087 KSP131082:KSP131087 LCL131082:LCL131087 LMH131082:LMH131087 LWD131082:LWD131087 MFZ131082:MFZ131087 MPV131082:MPV131087 MZR131082:MZR131087 NJN131082:NJN131087 NTJ131082:NTJ131087 ODF131082:ODF131087 ONB131082:ONB131087 OWX131082:OWX131087 PGT131082:PGT131087 PQP131082:PQP131087 QAL131082:QAL131087 QKH131082:QKH131087 QUD131082:QUD131087 RDZ131082:RDZ131087 RNV131082:RNV131087 RXR131082:RXR131087 SHN131082:SHN131087 SRJ131082:SRJ131087 TBF131082:TBF131087 TLB131082:TLB131087 TUX131082:TUX131087 UET131082:UET131087 UOP131082:UOP131087 UYL131082:UYL131087 VIH131082:VIH131087 VSD131082:VSD131087 WBZ131082:WBZ131087 WLV131082:WLV131087 WVR131082:WVR131087 J196618:J196623 JF196618:JF196623 TB196618:TB196623 ACX196618:ACX196623 AMT196618:AMT196623 AWP196618:AWP196623 BGL196618:BGL196623 BQH196618:BQH196623 CAD196618:CAD196623 CJZ196618:CJZ196623 CTV196618:CTV196623 DDR196618:DDR196623 DNN196618:DNN196623 DXJ196618:DXJ196623 EHF196618:EHF196623 ERB196618:ERB196623 FAX196618:FAX196623 FKT196618:FKT196623 FUP196618:FUP196623 GEL196618:GEL196623 GOH196618:GOH196623 GYD196618:GYD196623 HHZ196618:HHZ196623 HRV196618:HRV196623 IBR196618:IBR196623 ILN196618:ILN196623 IVJ196618:IVJ196623 JFF196618:JFF196623 JPB196618:JPB196623 JYX196618:JYX196623 KIT196618:KIT196623 KSP196618:KSP196623 LCL196618:LCL196623 LMH196618:LMH196623 LWD196618:LWD196623 MFZ196618:MFZ196623 MPV196618:MPV196623 MZR196618:MZR196623 NJN196618:NJN196623 NTJ196618:NTJ196623 ODF196618:ODF196623 ONB196618:ONB196623 OWX196618:OWX196623 PGT196618:PGT196623 PQP196618:PQP196623 QAL196618:QAL196623 QKH196618:QKH196623 QUD196618:QUD196623 RDZ196618:RDZ196623 RNV196618:RNV196623 RXR196618:RXR196623 SHN196618:SHN196623 SRJ196618:SRJ196623 TBF196618:TBF196623 TLB196618:TLB196623 TUX196618:TUX196623 UET196618:UET196623 UOP196618:UOP196623 UYL196618:UYL196623 VIH196618:VIH196623 VSD196618:VSD196623 WBZ196618:WBZ196623 WLV196618:WLV196623 WVR196618:WVR196623 J262154:J262159 JF262154:JF262159 TB262154:TB262159 ACX262154:ACX262159 AMT262154:AMT262159 AWP262154:AWP262159 BGL262154:BGL262159 BQH262154:BQH262159 CAD262154:CAD262159 CJZ262154:CJZ262159 CTV262154:CTV262159 DDR262154:DDR262159 DNN262154:DNN262159 DXJ262154:DXJ262159 EHF262154:EHF262159 ERB262154:ERB262159 FAX262154:FAX262159 FKT262154:FKT262159 FUP262154:FUP262159 GEL262154:GEL262159 GOH262154:GOH262159 GYD262154:GYD262159 HHZ262154:HHZ262159 HRV262154:HRV262159 IBR262154:IBR262159 ILN262154:ILN262159 IVJ262154:IVJ262159 JFF262154:JFF262159 JPB262154:JPB262159 JYX262154:JYX262159 KIT262154:KIT262159 KSP262154:KSP262159 LCL262154:LCL262159 LMH262154:LMH262159 LWD262154:LWD262159 MFZ262154:MFZ262159 MPV262154:MPV262159 MZR262154:MZR262159 NJN262154:NJN262159 NTJ262154:NTJ262159 ODF262154:ODF262159 ONB262154:ONB262159 OWX262154:OWX262159 PGT262154:PGT262159 PQP262154:PQP262159 QAL262154:QAL262159 QKH262154:QKH262159 QUD262154:QUD262159 RDZ262154:RDZ262159 RNV262154:RNV262159 RXR262154:RXR262159 SHN262154:SHN262159 SRJ262154:SRJ262159 TBF262154:TBF262159 TLB262154:TLB262159 TUX262154:TUX262159 UET262154:UET262159 UOP262154:UOP262159 UYL262154:UYL262159 VIH262154:VIH262159 VSD262154:VSD262159 WBZ262154:WBZ262159 WLV262154:WLV262159 WVR262154:WVR262159 J327690:J327695 JF327690:JF327695 TB327690:TB327695 ACX327690:ACX327695 AMT327690:AMT327695 AWP327690:AWP327695 BGL327690:BGL327695 BQH327690:BQH327695 CAD327690:CAD327695 CJZ327690:CJZ327695 CTV327690:CTV327695 DDR327690:DDR327695 DNN327690:DNN327695 DXJ327690:DXJ327695 EHF327690:EHF327695 ERB327690:ERB327695 FAX327690:FAX327695 FKT327690:FKT327695 FUP327690:FUP327695 GEL327690:GEL327695 GOH327690:GOH327695 GYD327690:GYD327695 HHZ327690:HHZ327695 HRV327690:HRV327695 IBR327690:IBR327695 ILN327690:ILN327695 IVJ327690:IVJ327695 JFF327690:JFF327695 JPB327690:JPB327695 JYX327690:JYX327695 KIT327690:KIT327695 KSP327690:KSP327695 LCL327690:LCL327695 LMH327690:LMH327695 LWD327690:LWD327695 MFZ327690:MFZ327695 MPV327690:MPV327695 MZR327690:MZR327695 NJN327690:NJN327695 NTJ327690:NTJ327695 ODF327690:ODF327695 ONB327690:ONB327695 OWX327690:OWX327695 PGT327690:PGT327695 PQP327690:PQP327695 QAL327690:QAL327695 QKH327690:QKH327695 QUD327690:QUD327695 RDZ327690:RDZ327695 RNV327690:RNV327695 RXR327690:RXR327695 SHN327690:SHN327695 SRJ327690:SRJ327695 TBF327690:TBF327695 TLB327690:TLB327695 TUX327690:TUX327695 UET327690:UET327695 UOP327690:UOP327695 UYL327690:UYL327695 VIH327690:VIH327695 VSD327690:VSD327695 WBZ327690:WBZ327695 WLV327690:WLV327695 WVR327690:WVR327695 J393226:J393231 JF393226:JF393231 TB393226:TB393231 ACX393226:ACX393231 AMT393226:AMT393231 AWP393226:AWP393231 BGL393226:BGL393231 BQH393226:BQH393231 CAD393226:CAD393231 CJZ393226:CJZ393231 CTV393226:CTV393231 DDR393226:DDR393231 DNN393226:DNN393231 DXJ393226:DXJ393231 EHF393226:EHF393231 ERB393226:ERB393231 FAX393226:FAX393231 FKT393226:FKT393231 FUP393226:FUP393231 GEL393226:GEL393231 GOH393226:GOH393231 GYD393226:GYD393231 HHZ393226:HHZ393231 HRV393226:HRV393231 IBR393226:IBR393231 ILN393226:ILN393231 IVJ393226:IVJ393231 JFF393226:JFF393231 JPB393226:JPB393231 JYX393226:JYX393231 KIT393226:KIT393231 KSP393226:KSP393231 LCL393226:LCL393231 LMH393226:LMH393231 LWD393226:LWD393231 MFZ393226:MFZ393231 MPV393226:MPV393231 MZR393226:MZR393231 NJN393226:NJN393231 NTJ393226:NTJ393231 ODF393226:ODF393231 ONB393226:ONB393231 OWX393226:OWX393231 PGT393226:PGT393231 PQP393226:PQP393231 QAL393226:QAL393231 QKH393226:QKH393231 QUD393226:QUD393231 RDZ393226:RDZ393231 RNV393226:RNV393231 RXR393226:RXR393231 SHN393226:SHN393231 SRJ393226:SRJ393231 TBF393226:TBF393231 TLB393226:TLB393231 TUX393226:TUX393231 UET393226:UET393231 UOP393226:UOP393231 UYL393226:UYL393231 VIH393226:VIH393231 VSD393226:VSD393231 WBZ393226:WBZ393231 WLV393226:WLV393231 WVR393226:WVR393231 J458762:J458767 JF458762:JF458767 TB458762:TB458767 ACX458762:ACX458767 AMT458762:AMT458767 AWP458762:AWP458767 BGL458762:BGL458767 BQH458762:BQH458767 CAD458762:CAD458767 CJZ458762:CJZ458767 CTV458762:CTV458767 DDR458762:DDR458767 DNN458762:DNN458767 DXJ458762:DXJ458767 EHF458762:EHF458767 ERB458762:ERB458767 FAX458762:FAX458767 FKT458762:FKT458767 FUP458762:FUP458767 GEL458762:GEL458767 GOH458762:GOH458767 GYD458762:GYD458767 HHZ458762:HHZ458767 HRV458762:HRV458767 IBR458762:IBR458767 ILN458762:ILN458767 IVJ458762:IVJ458767 JFF458762:JFF458767 JPB458762:JPB458767 JYX458762:JYX458767 KIT458762:KIT458767 KSP458762:KSP458767 LCL458762:LCL458767 LMH458762:LMH458767 LWD458762:LWD458767 MFZ458762:MFZ458767 MPV458762:MPV458767 MZR458762:MZR458767 NJN458762:NJN458767 NTJ458762:NTJ458767 ODF458762:ODF458767 ONB458762:ONB458767 OWX458762:OWX458767 PGT458762:PGT458767 PQP458762:PQP458767 QAL458762:QAL458767 QKH458762:QKH458767 QUD458762:QUD458767 RDZ458762:RDZ458767 RNV458762:RNV458767 RXR458762:RXR458767 SHN458762:SHN458767 SRJ458762:SRJ458767 TBF458762:TBF458767 TLB458762:TLB458767 TUX458762:TUX458767 UET458762:UET458767 UOP458762:UOP458767 UYL458762:UYL458767 VIH458762:VIH458767 VSD458762:VSD458767 WBZ458762:WBZ458767 WLV458762:WLV458767 WVR458762:WVR458767 J524298:J524303 JF524298:JF524303 TB524298:TB524303 ACX524298:ACX524303 AMT524298:AMT524303 AWP524298:AWP524303 BGL524298:BGL524303 BQH524298:BQH524303 CAD524298:CAD524303 CJZ524298:CJZ524303 CTV524298:CTV524303 DDR524298:DDR524303 DNN524298:DNN524303 DXJ524298:DXJ524303 EHF524298:EHF524303 ERB524298:ERB524303 FAX524298:FAX524303 FKT524298:FKT524303 FUP524298:FUP524303 GEL524298:GEL524303 GOH524298:GOH524303 GYD524298:GYD524303 HHZ524298:HHZ524303 HRV524298:HRV524303 IBR524298:IBR524303 ILN524298:ILN524303 IVJ524298:IVJ524303 JFF524298:JFF524303 JPB524298:JPB524303 JYX524298:JYX524303 KIT524298:KIT524303 KSP524298:KSP524303 LCL524298:LCL524303 LMH524298:LMH524303 LWD524298:LWD524303 MFZ524298:MFZ524303 MPV524298:MPV524303 MZR524298:MZR524303 NJN524298:NJN524303 NTJ524298:NTJ524303 ODF524298:ODF524303 ONB524298:ONB524303 OWX524298:OWX524303 PGT524298:PGT524303 PQP524298:PQP524303 QAL524298:QAL524303 QKH524298:QKH524303 QUD524298:QUD524303 RDZ524298:RDZ524303 RNV524298:RNV524303 RXR524298:RXR524303 SHN524298:SHN524303 SRJ524298:SRJ524303 TBF524298:TBF524303 TLB524298:TLB524303 TUX524298:TUX524303 UET524298:UET524303 UOP524298:UOP524303 UYL524298:UYL524303 VIH524298:VIH524303 VSD524298:VSD524303 WBZ524298:WBZ524303 WLV524298:WLV524303 WVR524298:WVR524303 J589834:J589839 JF589834:JF589839 TB589834:TB589839 ACX589834:ACX589839 AMT589834:AMT589839 AWP589834:AWP589839 BGL589834:BGL589839 BQH589834:BQH589839 CAD589834:CAD589839 CJZ589834:CJZ589839 CTV589834:CTV589839 DDR589834:DDR589839 DNN589834:DNN589839 DXJ589834:DXJ589839 EHF589834:EHF589839 ERB589834:ERB589839 FAX589834:FAX589839 FKT589834:FKT589839 FUP589834:FUP589839 GEL589834:GEL589839 GOH589834:GOH589839 GYD589834:GYD589839 HHZ589834:HHZ589839 HRV589834:HRV589839 IBR589834:IBR589839 ILN589834:ILN589839 IVJ589834:IVJ589839 JFF589834:JFF589839 JPB589834:JPB589839 JYX589834:JYX589839 KIT589834:KIT589839 KSP589834:KSP589839 LCL589834:LCL589839 LMH589834:LMH589839 LWD589834:LWD589839 MFZ589834:MFZ589839 MPV589834:MPV589839 MZR589834:MZR589839 NJN589834:NJN589839 NTJ589834:NTJ589839 ODF589834:ODF589839 ONB589834:ONB589839 OWX589834:OWX589839 PGT589834:PGT589839 PQP589834:PQP589839 QAL589834:QAL589839 QKH589834:QKH589839 QUD589834:QUD589839 RDZ589834:RDZ589839 RNV589834:RNV589839 RXR589834:RXR589839 SHN589834:SHN589839 SRJ589834:SRJ589839 TBF589834:TBF589839 TLB589834:TLB589839 TUX589834:TUX589839 UET589834:UET589839 UOP589834:UOP589839 UYL589834:UYL589839 VIH589834:VIH589839 VSD589834:VSD589839 WBZ589834:WBZ589839 WLV589834:WLV589839 WVR589834:WVR589839 J655370:J655375 JF655370:JF655375 TB655370:TB655375 ACX655370:ACX655375 AMT655370:AMT655375 AWP655370:AWP655375 BGL655370:BGL655375 BQH655370:BQH655375 CAD655370:CAD655375 CJZ655370:CJZ655375 CTV655370:CTV655375 DDR655370:DDR655375 DNN655370:DNN655375 DXJ655370:DXJ655375 EHF655370:EHF655375 ERB655370:ERB655375 FAX655370:FAX655375 FKT655370:FKT655375 FUP655370:FUP655375 GEL655370:GEL655375 GOH655370:GOH655375 GYD655370:GYD655375 HHZ655370:HHZ655375 HRV655370:HRV655375 IBR655370:IBR655375 ILN655370:ILN655375 IVJ655370:IVJ655375 JFF655370:JFF655375 JPB655370:JPB655375 JYX655370:JYX655375 KIT655370:KIT655375 KSP655370:KSP655375 LCL655370:LCL655375 LMH655370:LMH655375 LWD655370:LWD655375 MFZ655370:MFZ655375 MPV655370:MPV655375 MZR655370:MZR655375 NJN655370:NJN655375 NTJ655370:NTJ655375 ODF655370:ODF655375 ONB655370:ONB655375 OWX655370:OWX655375 PGT655370:PGT655375 PQP655370:PQP655375 QAL655370:QAL655375 QKH655370:QKH655375 QUD655370:QUD655375 RDZ655370:RDZ655375 RNV655370:RNV655375 RXR655370:RXR655375 SHN655370:SHN655375 SRJ655370:SRJ655375 TBF655370:TBF655375 TLB655370:TLB655375 TUX655370:TUX655375 UET655370:UET655375 UOP655370:UOP655375 UYL655370:UYL655375 VIH655370:VIH655375 VSD655370:VSD655375 WBZ655370:WBZ655375 WLV655370:WLV655375 WVR655370:WVR655375 J720906:J720911 JF720906:JF720911 TB720906:TB720911 ACX720906:ACX720911 AMT720906:AMT720911 AWP720906:AWP720911 BGL720906:BGL720911 BQH720906:BQH720911 CAD720906:CAD720911 CJZ720906:CJZ720911 CTV720906:CTV720911 DDR720906:DDR720911 DNN720906:DNN720911 DXJ720906:DXJ720911 EHF720906:EHF720911 ERB720906:ERB720911 FAX720906:FAX720911 FKT720906:FKT720911 FUP720906:FUP720911 GEL720906:GEL720911 GOH720906:GOH720911 GYD720906:GYD720911 HHZ720906:HHZ720911 HRV720906:HRV720911 IBR720906:IBR720911 ILN720906:ILN720911 IVJ720906:IVJ720911 JFF720906:JFF720911 JPB720906:JPB720911 JYX720906:JYX720911 KIT720906:KIT720911 KSP720906:KSP720911 LCL720906:LCL720911 LMH720906:LMH720911 LWD720906:LWD720911 MFZ720906:MFZ720911 MPV720906:MPV720911 MZR720906:MZR720911 NJN720906:NJN720911 NTJ720906:NTJ720911 ODF720906:ODF720911 ONB720906:ONB720911 OWX720906:OWX720911 PGT720906:PGT720911 PQP720906:PQP720911 QAL720906:QAL720911 QKH720906:QKH720911 QUD720906:QUD720911 RDZ720906:RDZ720911 RNV720906:RNV720911 RXR720906:RXR720911 SHN720906:SHN720911 SRJ720906:SRJ720911 TBF720906:TBF720911 TLB720906:TLB720911 TUX720906:TUX720911 UET720906:UET720911 UOP720906:UOP720911 UYL720906:UYL720911 VIH720906:VIH720911 VSD720906:VSD720911 WBZ720906:WBZ720911 WLV720906:WLV720911 WVR720906:WVR720911 J786442:J786447 JF786442:JF786447 TB786442:TB786447 ACX786442:ACX786447 AMT786442:AMT786447 AWP786442:AWP786447 BGL786442:BGL786447 BQH786442:BQH786447 CAD786442:CAD786447 CJZ786442:CJZ786447 CTV786442:CTV786447 DDR786442:DDR786447 DNN786442:DNN786447 DXJ786442:DXJ786447 EHF786442:EHF786447 ERB786442:ERB786447 FAX786442:FAX786447 FKT786442:FKT786447 FUP786442:FUP786447 GEL786442:GEL786447 GOH786442:GOH786447 GYD786442:GYD786447 HHZ786442:HHZ786447 HRV786442:HRV786447 IBR786442:IBR786447 ILN786442:ILN786447 IVJ786442:IVJ786447 JFF786442:JFF786447 JPB786442:JPB786447 JYX786442:JYX786447 KIT786442:KIT786447 KSP786442:KSP786447 LCL786442:LCL786447 LMH786442:LMH786447 LWD786442:LWD786447 MFZ786442:MFZ786447 MPV786442:MPV786447 MZR786442:MZR786447 NJN786442:NJN786447 NTJ786442:NTJ786447 ODF786442:ODF786447 ONB786442:ONB786447 OWX786442:OWX786447 PGT786442:PGT786447 PQP786442:PQP786447 QAL786442:QAL786447 QKH786442:QKH786447 QUD786442:QUD786447 RDZ786442:RDZ786447 RNV786442:RNV786447 RXR786442:RXR786447 SHN786442:SHN786447 SRJ786442:SRJ786447 TBF786442:TBF786447 TLB786442:TLB786447 TUX786442:TUX786447 UET786442:UET786447 UOP786442:UOP786447 UYL786442:UYL786447 VIH786442:VIH786447 VSD786442:VSD786447 WBZ786442:WBZ786447 WLV786442:WLV786447 WVR786442:WVR786447 J851978:J851983 JF851978:JF851983 TB851978:TB851983 ACX851978:ACX851983 AMT851978:AMT851983 AWP851978:AWP851983 BGL851978:BGL851983 BQH851978:BQH851983 CAD851978:CAD851983 CJZ851978:CJZ851983 CTV851978:CTV851983 DDR851978:DDR851983 DNN851978:DNN851983 DXJ851978:DXJ851983 EHF851978:EHF851983 ERB851978:ERB851983 FAX851978:FAX851983 FKT851978:FKT851983 FUP851978:FUP851983 GEL851978:GEL851983 GOH851978:GOH851983 GYD851978:GYD851983 HHZ851978:HHZ851983 HRV851978:HRV851983 IBR851978:IBR851983 ILN851978:ILN851983 IVJ851978:IVJ851983 JFF851978:JFF851983 JPB851978:JPB851983 JYX851978:JYX851983 KIT851978:KIT851983 KSP851978:KSP851983 LCL851978:LCL851983 LMH851978:LMH851983 LWD851978:LWD851983 MFZ851978:MFZ851983 MPV851978:MPV851983 MZR851978:MZR851983 NJN851978:NJN851983 NTJ851978:NTJ851983 ODF851978:ODF851983 ONB851978:ONB851983 OWX851978:OWX851983 PGT851978:PGT851983 PQP851978:PQP851983 QAL851978:QAL851983 QKH851978:QKH851983 QUD851978:QUD851983 RDZ851978:RDZ851983 RNV851978:RNV851983 RXR851978:RXR851983 SHN851978:SHN851983 SRJ851978:SRJ851983 TBF851978:TBF851983 TLB851978:TLB851983 TUX851978:TUX851983 UET851978:UET851983 UOP851978:UOP851983 UYL851978:UYL851983 VIH851978:VIH851983 VSD851978:VSD851983 WBZ851978:WBZ851983 WLV851978:WLV851983 WVR851978:WVR851983 J917514:J917519 JF917514:JF917519 TB917514:TB917519 ACX917514:ACX917519 AMT917514:AMT917519 AWP917514:AWP917519 BGL917514:BGL917519 BQH917514:BQH917519 CAD917514:CAD917519 CJZ917514:CJZ917519 CTV917514:CTV917519 DDR917514:DDR917519 DNN917514:DNN917519 DXJ917514:DXJ917519 EHF917514:EHF917519 ERB917514:ERB917519 FAX917514:FAX917519 FKT917514:FKT917519 FUP917514:FUP917519 GEL917514:GEL917519 GOH917514:GOH917519 GYD917514:GYD917519 HHZ917514:HHZ917519 HRV917514:HRV917519 IBR917514:IBR917519 ILN917514:ILN917519 IVJ917514:IVJ917519 JFF917514:JFF917519 JPB917514:JPB917519 JYX917514:JYX917519 KIT917514:KIT917519 KSP917514:KSP917519 LCL917514:LCL917519 LMH917514:LMH917519 LWD917514:LWD917519 MFZ917514:MFZ917519 MPV917514:MPV917519 MZR917514:MZR917519 NJN917514:NJN917519 NTJ917514:NTJ917519 ODF917514:ODF917519 ONB917514:ONB917519 OWX917514:OWX917519 PGT917514:PGT917519 PQP917514:PQP917519 QAL917514:QAL917519 QKH917514:QKH917519 QUD917514:QUD917519 RDZ917514:RDZ917519 RNV917514:RNV917519 RXR917514:RXR917519 SHN917514:SHN917519 SRJ917514:SRJ917519 TBF917514:TBF917519 TLB917514:TLB917519 TUX917514:TUX917519 UET917514:UET917519 UOP917514:UOP917519 UYL917514:UYL917519 VIH917514:VIH917519 VSD917514:VSD917519 WBZ917514:WBZ917519 WLV917514:WLV917519 WVR917514:WVR917519 J983050:J983055 JF983050:JF983055 TB983050:TB983055 ACX983050:ACX983055 AMT983050:AMT983055 AWP983050:AWP983055 BGL983050:BGL983055 BQH983050:BQH983055 CAD983050:CAD983055 CJZ983050:CJZ983055 CTV983050:CTV983055 DDR983050:DDR983055 DNN983050:DNN983055 DXJ983050:DXJ983055 EHF983050:EHF983055 ERB983050:ERB983055 FAX983050:FAX983055 FKT983050:FKT983055 FUP983050:FUP983055 GEL983050:GEL983055 GOH983050:GOH983055 GYD983050:GYD983055 HHZ983050:HHZ983055 HRV983050:HRV983055 IBR983050:IBR983055 ILN983050:ILN983055 IVJ983050:IVJ983055 JFF983050:JFF983055 JPB983050:JPB983055 JYX983050:JYX983055 KIT983050:KIT983055 KSP983050:KSP983055 LCL983050:LCL983055 LMH983050:LMH983055 LWD983050:LWD983055 MFZ983050:MFZ983055 MPV983050:MPV983055 MZR983050:MZR983055 NJN983050:NJN983055 NTJ983050:NTJ983055 ODF983050:ODF983055 ONB983050:ONB983055 OWX983050:OWX983055 PGT983050:PGT983055 PQP983050:PQP983055 QAL983050:QAL983055 QKH983050:QKH983055 QUD983050:QUD983055 RDZ983050:RDZ983055 RNV983050:RNV983055 RXR983050:RXR983055 SHN983050:SHN983055 SRJ983050:SRJ983055 TBF983050:TBF983055 TLB983050:TLB983055 TUX983050:TUX983055 UET983050:UET983055 UOP983050:UOP983055 UYL983050:UYL983055 VIH983050:VIH983055 VSD983050:VSD983055 WBZ983050:WBZ983055 WLV983050:WLV983055 WVR983050:WVR983055 J43:J48 JF43:JF48 TB43:TB48 ACX43:ACX48 AMT43:AMT48 AWP43:AWP48 BGL43:BGL48 BQH43:BQH48 CAD43:CAD48 CJZ43:CJZ48 CTV43:CTV48 DDR43:DDR48 DNN43:DNN48 DXJ43:DXJ48 EHF43:EHF48 ERB43:ERB48 FAX43:FAX48 FKT43:FKT48 FUP43:FUP48 GEL43:GEL48 GOH43:GOH48 GYD43:GYD48 HHZ43:HHZ48 HRV43:HRV48 IBR43:IBR48 ILN43:ILN48 IVJ43:IVJ48 JFF43:JFF48 JPB43:JPB48 JYX43:JYX48 KIT43:KIT48 KSP43:KSP48 LCL43:LCL48 LMH43:LMH48 LWD43:LWD48 MFZ43:MFZ48 MPV43:MPV48 MZR43:MZR48 NJN43:NJN48 NTJ43:NTJ48 ODF43:ODF48 ONB43:ONB48 OWX43:OWX48 PGT43:PGT48 PQP43:PQP48 QAL43:QAL48 QKH43:QKH48 QUD43:QUD48 RDZ43:RDZ48 RNV43:RNV48 RXR43:RXR48 SHN43:SHN48 SRJ43:SRJ48 TBF43:TBF48 TLB43:TLB48 TUX43:TUX48 UET43:UET48 UOP43:UOP48 UYL43:UYL48 VIH43:VIH48 VSD43:VSD48 WBZ43:WBZ48 WLV43:WLV48 WVR43:WVR48 J65579:J65584 JF65579:JF65584 TB65579:TB65584 ACX65579:ACX65584 AMT65579:AMT65584 AWP65579:AWP65584 BGL65579:BGL65584 BQH65579:BQH65584 CAD65579:CAD65584 CJZ65579:CJZ65584 CTV65579:CTV65584 DDR65579:DDR65584 DNN65579:DNN65584 DXJ65579:DXJ65584 EHF65579:EHF65584 ERB65579:ERB65584 FAX65579:FAX65584 FKT65579:FKT65584 FUP65579:FUP65584 GEL65579:GEL65584 GOH65579:GOH65584 GYD65579:GYD65584 HHZ65579:HHZ65584 HRV65579:HRV65584 IBR65579:IBR65584 ILN65579:ILN65584 IVJ65579:IVJ65584 JFF65579:JFF65584 JPB65579:JPB65584 JYX65579:JYX65584 KIT65579:KIT65584 KSP65579:KSP65584 LCL65579:LCL65584 LMH65579:LMH65584 LWD65579:LWD65584 MFZ65579:MFZ65584 MPV65579:MPV65584 MZR65579:MZR65584 NJN65579:NJN65584 NTJ65579:NTJ65584 ODF65579:ODF65584 ONB65579:ONB65584 OWX65579:OWX65584 PGT65579:PGT65584 PQP65579:PQP65584 QAL65579:QAL65584 QKH65579:QKH65584 QUD65579:QUD65584 RDZ65579:RDZ65584 RNV65579:RNV65584 RXR65579:RXR65584 SHN65579:SHN65584 SRJ65579:SRJ65584 TBF65579:TBF65584 TLB65579:TLB65584 TUX65579:TUX65584 UET65579:UET65584 UOP65579:UOP65584 UYL65579:UYL65584 VIH65579:VIH65584 VSD65579:VSD65584 WBZ65579:WBZ65584 WLV65579:WLV65584 WVR65579:WVR65584 J131115:J131120 JF131115:JF131120 TB131115:TB131120 ACX131115:ACX131120 AMT131115:AMT131120 AWP131115:AWP131120 BGL131115:BGL131120 BQH131115:BQH131120 CAD131115:CAD131120 CJZ131115:CJZ131120 CTV131115:CTV131120 DDR131115:DDR131120 DNN131115:DNN131120 DXJ131115:DXJ131120 EHF131115:EHF131120 ERB131115:ERB131120 FAX131115:FAX131120 FKT131115:FKT131120 FUP131115:FUP131120 GEL131115:GEL131120 GOH131115:GOH131120 GYD131115:GYD131120 HHZ131115:HHZ131120 HRV131115:HRV131120 IBR131115:IBR131120 ILN131115:ILN131120 IVJ131115:IVJ131120 JFF131115:JFF131120 JPB131115:JPB131120 JYX131115:JYX131120 KIT131115:KIT131120 KSP131115:KSP131120 LCL131115:LCL131120 LMH131115:LMH131120 LWD131115:LWD131120 MFZ131115:MFZ131120 MPV131115:MPV131120 MZR131115:MZR131120 NJN131115:NJN131120 NTJ131115:NTJ131120 ODF131115:ODF131120 ONB131115:ONB131120 OWX131115:OWX131120 PGT131115:PGT131120 PQP131115:PQP131120 QAL131115:QAL131120 QKH131115:QKH131120 QUD131115:QUD131120 RDZ131115:RDZ131120 RNV131115:RNV131120 RXR131115:RXR131120 SHN131115:SHN131120 SRJ131115:SRJ131120 TBF131115:TBF131120 TLB131115:TLB131120 TUX131115:TUX131120 UET131115:UET131120 UOP131115:UOP131120 UYL131115:UYL131120 VIH131115:VIH131120 VSD131115:VSD131120 WBZ131115:WBZ131120 WLV131115:WLV131120 WVR131115:WVR131120 J196651:J196656 JF196651:JF196656 TB196651:TB196656 ACX196651:ACX196656 AMT196651:AMT196656 AWP196651:AWP196656 BGL196651:BGL196656 BQH196651:BQH196656 CAD196651:CAD196656 CJZ196651:CJZ196656 CTV196651:CTV196656 DDR196651:DDR196656 DNN196651:DNN196656 DXJ196651:DXJ196656 EHF196651:EHF196656 ERB196651:ERB196656 FAX196651:FAX196656 FKT196651:FKT196656 FUP196651:FUP196656 GEL196651:GEL196656 GOH196651:GOH196656 GYD196651:GYD196656 HHZ196651:HHZ196656 HRV196651:HRV196656 IBR196651:IBR196656 ILN196651:ILN196656 IVJ196651:IVJ196656 JFF196651:JFF196656 JPB196651:JPB196656 JYX196651:JYX196656 KIT196651:KIT196656 KSP196651:KSP196656 LCL196651:LCL196656 LMH196651:LMH196656 LWD196651:LWD196656 MFZ196651:MFZ196656 MPV196651:MPV196656 MZR196651:MZR196656 NJN196651:NJN196656 NTJ196651:NTJ196656 ODF196651:ODF196656 ONB196651:ONB196656 OWX196651:OWX196656 PGT196651:PGT196656 PQP196651:PQP196656 QAL196651:QAL196656 QKH196651:QKH196656 QUD196651:QUD196656 RDZ196651:RDZ196656 RNV196651:RNV196656 RXR196651:RXR196656 SHN196651:SHN196656 SRJ196651:SRJ196656 TBF196651:TBF196656 TLB196651:TLB196656 TUX196651:TUX196656 UET196651:UET196656 UOP196651:UOP196656 UYL196651:UYL196656 VIH196651:VIH196656 VSD196651:VSD196656 WBZ196651:WBZ196656 WLV196651:WLV196656 WVR196651:WVR196656 J262187:J262192 JF262187:JF262192 TB262187:TB262192 ACX262187:ACX262192 AMT262187:AMT262192 AWP262187:AWP262192 BGL262187:BGL262192 BQH262187:BQH262192 CAD262187:CAD262192 CJZ262187:CJZ262192 CTV262187:CTV262192 DDR262187:DDR262192 DNN262187:DNN262192 DXJ262187:DXJ262192 EHF262187:EHF262192 ERB262187:ERB262192 FAX262187:FAX262192 FKT262187:FKT262192 FUP262187:FUP262192 GEL262187:GEL262192 GOH262187:GOH262192 GYD262187:GYD262192 HHZ262187:HHZ262192 HRV262187:HRV262192 IBR262187:IBR262192 ILN262187:ILN262192 IVJ262187:IVJ262192 JFF262187:JFF262192 JPB262187:JPB262192 JYX262187:JYX262192 KIT262187:KIT262192 KSP262187:KSP262192 LCL262187:LCL262192 LMH262187:LMH262192 LWD262187:LWD262192 MFZ262187:MFZ262192 MPV262187:MPV262192 MZR262187:MZR262192 NJN262187:NJN262192 NTJ262187:NTJ262192 ODF262187:ODF262192 ONB262187:ONB262192 OWX262187:OWX262192 PGT262187:PGT262192 PQP262187:PQP262192 QAL262187:QAL262192 QKH262187:QKH262192 QUD262187:QUD262192 RDZ262187:RDZ262192 RNV262187:RNV262192 RXR262187:RXR262192 SHN262187:SHN262192 SRJ262187:SRJ262192 TBF262187:TBF262192 TLB262187:TLB262192 TUX262187:TUX262192 UET262187:UET262192 UOP262187:UOP262192 UYL262187:UYL262192 VIH262187:VIH262192 VSD262187:VSD262192 WBZ262187:WBZ262192 WLV262187:WLV262192 WVR262187:WVR262192 J327723:J327728 JF327723:JF327728 TB327723:TB327728 ACX327723:ACX327728 AMT327723:AMT327728 AWP327723:AWP327728 BGL327723:BGL327728 BQH327723:BQH327728 CAD327723:CAD327728 CJZ327723:CJZ327728 CTV327723:CTV327728 DDR327723:DDR327728 DNN327723:DNN327728 DXJ327723:DXJ327728 EHF327723:EHF327728 ERB327723:ERB327728 FAX327723:FAX327728 FKT327723:FKT327728 FUP327723:FUP327728 GEL327723:GEL327728 GOH327723:GOH327728 GYD327723:GYD327728 HHZ327723:HHZ327728 HRV327723:HRV327728 IBR327723:IBR327728 ILN327723:ILN327728 IVJ327723:IVJ327728 JFF327723:JFF327728 JPB327723:JPB327728 JYX327723:JYX327728 KIT327723:KIT327728 KSP327723:KSP327728 LCL327723:LCL327728 LMH327723:LMH327728 LWD327723:LWD327728 MFZ327723:MFZ327728 MPV327723:MPV327728 MZR327723:MZR327728 NJN327723:NJN327728 NTJ327723:NTJ327728 ODF327723:ODF327728 ONB327723:ONB327728 OWX327723:OWX327728 PGT327723:PGT327728 PQP327723:PQP327728 QAL327723:QAL327728 QKH327723:QKH327728 QUD327723:QUD327728 RDZ327723:RDZ327728 RNV327723:RNV327728 RXR327723:RXR327728 SHN327723:SHN327728 SRJ327723:SRJ327728 TBF327723:TBF327728 TLB327723:TLB327728 TUX327723:TUX327728 UET327723:UET327728 UOP327723:UOP327728 UYL327723:UYL327728 VIH327723:VIH327728 VSD327723:VSD327728 WBZ327723:WBZ327728 WLV327723:WLV327728 WVR327723:WVR327728 J393259:J393264 JF393259:JF393264 TB393259:TB393264 ACX393259:ACX393264 AMT393259:AMT393264 AWP393259:AWP393264 BGL393259:BGL393264 BQH393259:BQH393264 CAD393259:CAD393264 CJZ393259:CJZ393264 CTV393259:CTV393264 DDR393259:DDR393264 DNN393259:DNN393264 DXJ393259:DXJ393264 EHF393259:EHF393264 ERB393259:ERB393264 FAX393259:FAX393264 FKT393259:FKT393264 FUP393259:FUP393264 GEL393259:GEL393264 GOH393259:GOH393264 GYD393259:GYD393264 HHZ393259:HHZ393264 HRV393259:HRV393264 IBR393259:IBR393264 ILN393259:ILN393264 IVJ393259:IVJ393264 JFF393259:JFF393264 JPB393259:JPB393264 JYX393259:JYX393264 KIT393259:KIT393264 KSP393259:KSP393264 LCL393259:LCL393264 LMH393259:LMH393264 LWD393259:LWD393264 MFZ393259:MFZ393264 MPV393259:MPV393264 MZR393259:MZR393264 NJN393259:NJN393264 NTJ393259:NTJ393264 ODF393259:ODF393264 ONB393259:ONB393264 OWX393259:OWX393264 PGT393259:PGT393264 PQP393259:PQP393264 QAL393259:QAL393264 QKH393259:QKH393264 QUD393259:QUD393264 RDZ393259:RDZ393264 RNV393259:RNV393264 RXR393259:RXR393264 SHN393259:SHN393264 SRJ393259:SRJ393264 TBF393259:TBF393264 TLB393259:TLB393264 TUX393259:TUX393264 UET393259:UET393264 UOP393259:UOP393264 UYL393259:UYL393264 VIH393259:VIH393264 VSD393259:VSD393264 WBZ393259:WBZ393264 WLV393259:WLV393264 WVR393259:WVR393264 J458795:J458800 JF458795:JF458800 TB458795:TB458800 ACX458795:ACX458800 AMT458795:AMT458800 AWP458795:AWP458800 BGL458795:BGL458800 BQH458795:BQH458800 CAD458795:CAD458800 CJZ458795:CJZ458800 CTV458795:CTV458800 DDR458795:DDR458800 DNN458795:DNN458800 DXJ458795:DXJ458800 EHF458795:EHF458800 ERB458795:ERB458800 FAX458795:FAX458800 FKT458795:FKT458800 FUP458795:FUP458800 GEL458795:GEL458800 GOH458795:GOH458800 GYD458795:GYD458800 HHZ458795:HHZ458800 HRV458795:HRV458800 IBR458795:IBR458800 ILN458795:ILN458800 IVJ458795:IVJ458800 JFF458795:JFF458800 JPB458795:JPB458800 JYX458795:JYX458800 KIT458795:KIT458800 KSP458795:KSP458800 LCL458795:LCL458800 LMH458795:LMH458800 LWD458795:LWD458800 MFZ458795:MFZ458800 MPV458795:MPV458800 MZR458795:MZR458800 NJN458795:NJN458800 NTJ458795:NTJ458800 ODF458795:ODF458800 ONB458795:ONB458800 OWX458795:OWX458800 PGT458795:PGT458800 PQP458795:PQP458800 QAL458795:QAL458800 QKH458795:QKH458800 QUD458795:QUD458800 RDZ458795:RDZ458800 RNV458795:RNV458800 RXR458795:RXR458800 SHN458795:SHN458800 SRJ458795:SRJ458800 TBF458795:TBF458800 TLB458795:TLB458800 TUX458795:TUX458800 UET458795:UET458800 UOP458795:UOP458800 UYL458795:UYL458800 VIH458795:VIH458800 VSD458795:VSD458800 WBZ458795:WBZ458800 WLV458795:WLV458800 WVR458795:WVR458800 J524331:J524336 JF524331:JF524336 TB524331:TB524336 ACX524331:ACX524336 AMT524331:AMT524336 AWP524331:AWP524336 BGL524331:BGL524336 BQH524331:BQH524336 CAD524331:CAD524336 CJZ524331:CJZ524336 CTV524331:CTV524336 DDR524331:DDR524336 DNN524331:DNN524336 DXJ524331:DXJ524336 EHF524331:EHF524336 ERB524331:ERB524336 FAX524331:FAX524336 FKT524331:FKT524336 FUP524331:FUP524336 GEL524331:GEL524336 GOH524331:GOH524336 GYD524331:GYD524336 HHZ524331:HHZ524336 HRV524331:HRV524336 IBR524331:IBR524336 ILN524331:ILN524336 IVJ524331:IVJ524336 JFF524331:JFF524336 JPB524331:JPB524336 JYX524331:JYX524336 KIT524331:KIT524336 KSP524331:KSP524336 LCL524331:LCL524336 LMH524331:LMH524336 LWD524331:LWD524336 MFZ524331:MFZ524336 MPV524331:MPV524336 MZR524331:MZR524336 NJN524331:NJN524336 NTJ524331:NTJ524336 ODF524331:ODF524336 ONB524331:ONB524336 OWX524331:OWX524336 PGT524331:PGT524336 PQP524331:PQP524336 QAL524331:QAL524336 QKH524331:QKH524336 QUD524331:QUD524336 RDZ524331:RDZ524336 RNV524331:RNV524336 RXR524331:RXR524336 SHN524331:SHN524336 SRJ524331:SRJ524336 TBF524331:TBF524336 TLB524331:TLB524336 TUX524331:TUX524336 UET524331:UET524336 UOP524331:UOP524336 UYL524331:UYL524336 VIH524331:VIH524336 VSD524331:VSD524336 WBZ524331:WBZ524336 WLV524331:WLV524336 WVR524331:WVR524336 J589867:J589872 JF589867:JF589872 TB589867:TB589872 ACX589867:ACX589872 AMT589867:AMT589872 AWP589867:AWP589872 BGL589867:BGL589872 BQH589867:BQH589872 CAD589867:CAD589872 CJZ589867:CJZ589872 CTV589867:CTV589872 DDR589867:DDR589872 DNN589867:DNN589872 DXJ589867:DXJ589872 EHF589867:EHF589872 ERB589867:ERB589872 FAX589867:FAX589872 FKT589867:FKT589872 FUP589867:FUP589872 GEL589867:GEL589872 GOH589867:GOH589872 GYD589867:GYD589872 HHZ589867:HHZ589872 HRV589867:HRV589872 IBR589867:IBR589872 ILN589867:ILN589872 IVJ589867:IVJ589872 JFF589867:JFF589872 JPB589867:JPB589872 JYX589867:JYX589872 KIT589867:KIT589872 KSP589867:KSP589872 LCL589867:LCL589872 LMH589867:LMH589872 LWD589867:LWD589872 MFZ589867:MFZ589872 MPV589867:MPV589872 MZR589867:MZR589872 NJN589867:NJN589872 NTJ589867:NTJ589872 ODF589867:ODF589872 ONB589867:ONB589872 OWX589867:OWX589872 PGT589867:PGT589872 PQP589867:PQP589872 QAL589867:QAL589872 QKH589867:QKH589872 QUD589867:QUD589872 RDZ589867:RDZ589872 RNV589867:RNV589872 RXR589867:RXR589872 SHN589867:SHN589872 SRJ589867:SRJ589872 TBF589867:TBF589872 TLB589867:TLB589872 TUX589867:TUX589872 UET589867:UET589872 UOP589867:UOP589872 UYL589867:UYL589872 VIH589867:VIH589872 VSD589867:VSD589872 WBZ589867:WBZ589872 WLV589867:WLV589872 WVR589867:WVR589872 J655403:J655408 JF655403:JF655408 TB655403:TB655408 ACX655403:ACX655408 AMT655403:AMT655408 AWP655403:AWP655408 BGL655403:BGL655408 BQH655403:BQH655408 CAD655403:CAD655408 CJZ655403:CJZ655408 CTV655403:CTV655408 DDR655403:DDR655408 DNN655403:DNN655408 DXJ655403:DXJ655408 EHF655403:EHF655408 ERB655403:ERB655408 FAX655403:FAX655408 FKT655403:FKT655408 FUP655403:FUP655408 GEL655403:GEL655408 GOH655403:GOH655408 GYD655403:GYD655408 HHZ655403:HHZ655408 HRV655403:HRV655408 IBR655403:IBR655408 ILN655403:ILN655408 IVJ655403:IVJ655408 JFF655403:JFF655408 JPB655403:JPB655408 JYX655403:JYX655408 KIT655403:KIT655408 KSP655403:KSP655408 LCL655403:LCL655408 LMH655403:LMH655408 LWD655403:LWD655408 MFZ655403:MFZ655408 MPV655403:MPV655408 MZR655403:MZR655408 NJN655403:NJN655408 NTJ655403:NTJ655408 ODF655403:ODF655408 ONB655403:ONB655408 OWX655403:OWX655408 PGT655403:PGT655408 PQP655403:PQP655408 QAL655403:QAL655408 QKH655403:QKH655408 QUD655403:QUD655408 RDZ655403:RDZ655408 RNV655403:RNV655408 RXR655403:RXR655408 SHN655403:SHN655408 SRJ655403:SRJ655408 TBF655403:TBF655408 TLB655403:TLB655408 TUX655403:TUX655408 UET655403:UET655408 UOP655403:UOP655408 UYL655403:UYL655408 VIH655403:VIH655408 VSD655403:VSD655408 WBZ655403:WBZ655408 WLV655403:WLV655408 WVR655403:WVR655408 J720939:J720944 JF720939:JF720944 TB720939:TB720944 ACX720939:ACX720944 AMT720939:AMT720944 AWP720939:AWP720944 BGL720939:BGL720944 BQH720939:BQH720944 CAD720939:CAD720944 CJZ720939:CJZ720944 CTV720939:CTV720944 DDR720939:DDR720944 DNN720939:DNN720944 DXJ720939:DXJ720944 EHF720939:EHF720944 ERB720939:ERB720944 FAX720939:FAX720944 FKT720939:FKT720944 FUP720939:FUP720944 GEL720939:GEL720944 GOH720939:GOH720944 GYD720939:GYD720944 HHZ720939:HHZ720944 HRV720939:HRV720944 IBR720939:IBR720944 ILN720939:ILN720944 IVJ720939:IVJ720944 JFF720939:JFF720944 JPB720939:JPB720944 JYX720939:JYX720944 KIT720939:KIT720944 KSP720939:KSP720944 LCL720939:LCL720944 LMH720939:LMH720944 LWD720939:LWD720944 MFZ720939:MFZ720944 MPV720939:MPV720944 MZR720939:MZR720944 NJN720939:NJN720944 NTJ720939:NTJ720944 ODF720939:ODF720944 ONB720939:ONB720944 OWX720939:OWX720944 PGT720939:PGT720944 PQP720939:PQP720944 QAL720939:QAL720944 QKH720939:QKH720944 QUD720939:QUD720944 RDZ720939:RDZ720944 RNV720939:RNV720944 RXR720939:RXR720944 SHN720939:SHN720944 SRJ720939:SRJ720944 TBF720939:TBF720944 TLB720939:TLB720944 TUX720939:TUX720944 UET720939:UET720944 UOP720939:UOP720944 UYL720939:UYL720944 VIH720939:VIH720944 VSD720939:VSD720944 WBZ720939:WBZ720944 WLV720939:WLV720944 WVR720939:WVR720944 J786475:J786480 JF786475:JF786480 TB786475:TB786480 ACX786475:ACX786480 AMT786475:AMT786480 AWP786475:AWP786480 BGL786475:BGL786480 BQH786475:BQH786480 CAD786475:CAD786480 CJZ786475:CJZ786480 CTV786475:CTV786480 DDR786475:DDR786480 DNN786475:DNN786480 DXJ786475:DXJ786480 EHF786475:EHF786480 ERB786475:ERB786480 FAX786475:FAX786480 FKT786475:FKT786480 FUP786475:FUP786480 GEL786475:GEL786480 GOH786475:GOH786480 GYD786475:GYD786480 HHZ786475:HHZ786480 HRV786475:HRV786480 IBR786475:IBR786480 ILN786475:ILN786480 IVJ786475:IVJ786480 JFF786475:JFF786480 JPB786475:JPB786480 JYX786475:JYX786480 KIT786475:KIT786480 KSP786475:KSP786480 LCL786475:LCL786480 LMH786475:LMH786480 LWD786475:LWD786480 MFZ786475:MFZ786480 MPV786475:MPV786480 MZR786475:MZR786480 NJN786475:NJN786480 NTJ786475:NTJ786480 ODF786475:ODF786480 ONB786475:ONB786480 OWX786475:OWX786480 PGT786475:PGT786480 PQP786475:PQP786480 QAL786475:QAL786480 QKH786475:QKH786480 QUD786475:QUD786480 RDZ786475:RDZ786480 RNV786475:RNV786480 RXR786475:RXR786480 SHN786475:SHN786480 SRJ786475:SRJ786480 TBF786475:TBF786480 TLB786475:TLB786480 TUX786475:TUX786480 UET786475:UET786480 UOP786475:UOP786480 UYL786475:UYL786480 VIH786475:VIH786480 VSD786475:VSD786480 WBZ786475:WBZ786480 WLV786475:WLV786480 WVR786475:WVR786480 J852011:J852016 JF852011:JF852016 TB852011:TB852016 ACX852011:ACX852016 AMT852011:AMT852016 AWP852011:AWP852016 BGL852011:BGL852016 BQH852011:BQH852016 CAD852011:CAD852016 CJZ852011:CJZ852016 CTV852011:CTV852016 DDR852011:DDR852016 DNN852011:DNN852016 DXJ852011:DXJ852016 EHF852011:EHF852016 ERB852011:ERB852016 FAX852011:FAX852016 FKT852011:FKT852016 FUP852011:FUP852016 GEL852011:GEL852016 GOH852011:GOH852016 GYD852011:GYD852016 HHZ852011:HHZ852016 HRV852011:HRV852016 IBR852011:IBR852016 ILN852011:ILN852016 IVJ852011:IVJ852016 JFF852011:JFF852016 JPB852011:JPB852016 JYX852011:JYX852016 KIT852011:KIT852016 KSP852011:KSP852016 LCL852011:LCL852016 LMH852011:LMH852016 LWD852011:LWD852016 MFZ852011:MFZ852016 MPV852011:MPV852016 MZR852011:MZR852016 NJN852011:NJN852016 NTJ852011:NTJ852016 ODF852011:ODF852016 ONB852011:ONB852016 OWX852011:OWX852016 PGT852011:PGT852016 PQP852011:PQP852016 QAL852011:QAL852016 QKH852011:QKH852016 QUD852011:QUD852016 RDZ852011:RDZ852016 RNV852011:RNV852016 RXR852011:RXR852016 SHN852011:SHN852016 SRJ852011:SRJ852016 TBF852011:TBF852016 TLB852011:TLB852016 TUX852011:TUX852016 UET852011:UET852016 UOP852011:UOP852016 UYL852011:UYL852016 VIH852011:VIH852016 VSD852011:VSD852016 WBZ852011:WBZ852016 WLV852011:WLV852016 WVR852011:WVR852016 J917547:J917552 JF917547:JF917552 TB917547:TB917552 ACX917547:ACX917552 AMT917547:AMT917552 AWP917547:AWP917552 BGL917547:BGL917552 BQH917547:BQH917552 CAD917547:CAD917552 CJZ917547:CJZ917552 CTV917547:CTV917552 DDR917547:DDR917552 DNN917547:DNN917552 DXJ917547:DXJ917552 EHF917547:EHF917552 ERB917547:ERB917552 FAX917547:FAX917552 FKT917547:FKT917552 FUP917547:FUP917552 GEL917547:GEL917552 GOH917547:GOH917552 GYD917547:GYD917552 HHZ917547:HHZ917552 HRV917547:HRV917552 IBR917547:IBR917552 ILN917547:ILN917552 IVJ917547:IVJ917552 JFF917547:JFF917552 JPB917547:JPB917552 JYX917547:JYX917552 KIT917547:KIT917552 KSP917547:KSP917552 LCL917547:LCL917552 LMH917547:LMH917552 LWD917547:LWD917552 MFZ917547:MFZ917552 MPV917547:MPV917552 MZR917547:MZR917552 NJN917547:NJN917552 NTJ917547:NTJ917552 ODF917547:ODF917552 ONB917547:ONB917552 OWX917547:OWX917552 PGT917547:PGT917552 PQP917547:PQP917552 QAL917547:QAL917552 QKH917547:QKH917552 QUD917547:QUD917552 RDZ917547:RDZ917552 RNV917547:RNV917552 RXR917547:RXR917552 SHN917547:SHN917552 SRJ917547:SRJ917552 TBF917547:TBF917552 TLB917547:TLB917552 TUX917547:TUX917552 UET917547:UET917552 UOP917547:UOP917552 UYL917547:UYL917552 VIH917547:VIH917552 VSD917547:VSD917552 WBZ917547:WBZ917552 WLV917547:WLV917552 WVR917547:WVR917552 J983083:J983088 JF983083:JF983088 TB983083:TB983088 ACX983083:ACX983088 AMT983083:AMT983088 AWP983083:AWP983088 BGL983083:BGL983088 BQH983083:BQH983088 CAD983083:CAD983088 CJZ983083:CJZ983088 CTV983083:CTV983088 DDR983083:DDR983088 DNN983083:DNN983088 DXJ983083:DXJ983088 EHF983083:EHF983088 ERB983083:ERB983088 FAX983083:FAX983088 FKT983083:FKT983088 FUP983083:FUP983088 GEL983083:GEL983088 GOH983083:GOH983088 GYD983083:GYD983088 HHZ983083:HHZ983088 HRV983083:HRV983088 IBR983083:IBR983088 ILN983083:ILN983088 IVJ983083:IVJ983088 JFF983083:JFF983088 JPB983083:JPB983088 JYX983083:JYX983088 KIT983083:KIT983088 KSP983083:KSP983088 LCL983083:LCL983088 LMH983083:LMH983088 LWD983083:LWD983088 MFZ983083:MFZ983088 MPV983083:MPV983088 MZR983083:MZR983088 NJN983083:NJN983088 NTJ983083:NTJ983088 ODF983083:ODF983088 ONB983083:ONB983088 OWX983083:OWX983088 PGT983083:PGT983088 PQP983083:PQP983088 QAL983083:QAL983088 QKH983083:QKH983088 QUD983083:QUD983088 RDZ983083:RDZ983088 RNV983083:RNV983088 RXR983083:RXR983088 SHN983083:SHN983088 SRJ983083:SRJ983088 TBF983083:TBF983088 TLB983083:TLB983088 TUX983083:TUX983088 UET983083:UET983088 UOP983083:UOP983088 UYL983083:UYL983088 VIH983083:VIH983088 VSD983083:VSD983088 WBZ983083:WBZ983088 WLV983083:WLV983088 WVR983083:WVR983088" xr:uid="{2CBA2695-408A-428C-A1F2-FC1EA772CCC2}">
      <formula1>StructureShape</formula1>
    </dataValidation>
    <dataValidation type="list" allowBlank="1" showInputMessage="1" showErrorMessage="1" sqref="L10:M15 JH10:JI15 TD10:TE15 ACZ10:ADA15 AMV10:AMW15 AWR10:AWS15 BGN10:BGO15 BQJ10:BQK15 CAF10:CAG15 CKB10:CKC15 CTX10:CTY15 DDT10:DDU15 DNP10:DNQ15 DXL10:DXM15 EHH10:EHI15 ERD10:ERE15 FAZ10:FBA15 FKV10:FKW15 FUR10:FUS15 GEN10:GEO15 GOJ10:GOK15 GYF10:GYG15 HIB10:HIC15 HRX10:HRY15 IBT10:IBU15 ILP10:ILQ15 IVL10:IVM15 JFH10:JFI15 JPD10:JPE15 JYZ10:JZA15 KIV10:KIW15 KSR10:KSS15 LCN10:LCO15 LMJ10:LMK15 LWF10:LWG15 MGB10:MGC15 MPX10:MPY15 MZT10:MZU15 NJP10:NJQ15 NTL10:NTM15 ODH10:ODI15 OND10:ONE15 OWZ10:OXA15 PGV10:PGW15 PQR10:PQS15 QAN10:QAO15 QKJ10:QKK15 QUF10:QUG15 REB10:REC15 RNX10:RNY15 RXT10:RXU15 SHP10:SHQ15 SRL10:SRM15 TBH10:TBI15 TLD10:TLE15 TUZ10:TVA15 UEV10:UEW15 UOR10:UOS15 UYN10:UYO15 VIJ10:VIK15 VSF10:VSG15 WCB10:WCC15 WLX10:WLY15 WVT10:WVU15 L65546:M65551 JH65546:JI65551 TD65546:TE65551 ACZ65546:ADA65551 AMV65546:AMW65551 AWR65546:AWS65551 BGN65546:BGO65551 BQJ65546:BQK65551 CAF65546:CAG65551 CKB65546:CKC65551 CTX65546:CTY65551 DDT65546:DDU65551 DNP65546:DNQ65551 DXL65546:DXM65551 EHH65546:EHI65551 ERD65546:ERE65551 FAZ65546:FBA65551 FKV65546:FKW65551 FUR65546:FUS65551 GEN65546:GEO65551 GOJ65546:GOK65551 GYF65546:GYG65551 HIB65546:HIC65551 HRX65546:HRY65551 IBT65546:IBU65551 ILP65546:ILQ65551 IVL65546:IVM65551 JFH65546:JFI65551 JPD65546:JPE65551 JYZ65546:JZA65551 KIV65546:KIW65551 KSR65546:KSS65551 LCN65546:LCO65551 LMJ65546:LMK65551 LWF65546:LWG65551 MGB65546:MGC65551 MPX65546:MPY65551 MZT65546:MZU65551 NJP65546:NJQ65551 NTL65546:NTM65551 ODH65546:ODI65551 OND65546:ONE65551 OWZ65546:OXA65551 PGV65546:PGW65551 PQR65546:PQS65551 QAN65546:QAO65551 QKJ65546:QKK65551 QUF65546:QUG65551 REB65546:REC65551 RNX65546:RNY65551 RXT65546:RXU65551 SHP65546:SHQ65551 SRL65546:SRM65551 TBH65546:TBI65551 TLD65546:TLE65551 TUZ65546:TVA65551 UEV65546:UEW65551 UOR65546:UOS65551 UYN65546:UYO65551 VIJ65546:VIK65551 VSF65546:VSG65551 WCB65546:WCC65551 WLX65546:WLY65551 WVT65546:WVU65551 L131082:M131087 JH131082:JI131087 TD131082:TE131087 ACZ131082:ADA131087 AMV131082:AMW131087 AWR131082:AWS131087 BGN131082:BGO131087 BQJ131082:BQK131087 CAF131082:CAG131087 CKB131082:CKC131087 CTX131082:CTY131087 DDT131082:DDU131087 DNP131082:DNQ131087 DXL131082:DXM131087 EHH131082:EHI131087 ERD131082:ERE131087 FAZ131082:FBA131087 FKV131082:FKW131087 FUR131082:FUS131087 GEN131082:GEO131087 GOJ131082:GOK131087 GYF131082:GYG131087 HIB131082:HIC131087 HRX131082:HRY131087 IBT131082:IBU131087 ILP131082:ILQ131087 IVL131082:IVM131087 JFH131082:JFI131087 JPD131082:JPE131087 JYZ131082:JZA131087 KIV131082:KIW131087 KSR131082:KSS131087 LCN131082:LCO131087 LMJ131082:LMK131087 LWF131082:LWG131087 MGB131082:MGC131087 MPX131082:MPY131087 MZT131082:MZU131087 NJP131082:NJQ131087 NTL131082:NTM131087 ODH131082:ODI131087 OND131082:ONE131087 OWZ131082:OXA131087 PGV131082:PGW131087 PQR131082:PQS131087 QAN131082:QAO131087 QKJ131082:QKK131087 QUF131082:QUG131087 REB131082:REC131087 RNX131082:RNY131087 RXT131082:RXU131087 SHP131082:SHQ131087 SRL131082:SRM131087 TBH131082:TBI131087 TLD131082:TLE131087 TUZ131082:TVA131087 UEV131082:UEW131087 UOR131082:UOS131087 UYN131082:UYO131087 VIJ131082:VIK131087 VSF131082:VSG131087 WCB131082:WCC131087 WLX131082:WLY131087 WVT131082:WVU131087 L196618:M196623 JH196618:JI196623 TD196618:TE196623 ACZ196618:ADA196623 AMV196618:AMW196623 AWR196618:AWS196623 BGN196618:BGO196623 BQJ196618:BQK196623 CAF196618:CAG196623 CKB196618:CKC196623 CTX196618:CTY196623 DDT196618:DDU196623 DNP196618:DNQ196623 DXL196618:DXM196623 EHH196618:EHI196623 ERD196618:ERE196623 FAZ196618:FBA196623 FKV196618:FKW196623 FUR196618:FUS196623 GEN196618:GEO196623 GOJ196618:GOK196623 GYF196618:GYG196623 HIB196618:HIC196623 HRX196618:HRY196623 IBT196618:IBU196623 ILP196618:ILQ196623 IVL196618:IVM196623 JFH196618:JFI196623 JPD196618:JPE196623 JYZ196618:JZA196623 KIV196618:KIW196623 KSR196618:KSS196623 LCN196618:LCO196623 LMJ196618:LMK196623 LWF196618:LWG196623 MGB196618:MGC196623 MPX196618:MPY196623 MZT196618:MZU196623 NJP196618:NJQ196623 NTL196618:NTM196623 ODH196618:ODI196623 OND196618:ONE196623 OWZ196618:OXA196623 PGV196618:PGW196623 PQR196618:PQS196623 QAN196618:QAO196623 QKJ196618:QKK196623 QUF196618:QUG196623 REB196618:REC196623 RNX196618:RNY196623 RXT196618:RXU196623 SHP196618:SHQ196623 SRL196618:SRM196623 TBH196618:TBI196623 TLD196618:TLE196623 TUZ196618:TVA196623 UEV196618:UEW196623 UOR196618:UOS196623 UYN196618:UYO196623 VIJ196618:VIK196623 VSF196618:VSG196623 WCB196618:WCC196623 WLX196618:WLY196623 WVT196618:WVU196623 L262154:M262159 JH262154:JI262159 TD262154:TE262159 ACZ262154:ADA262159 AMV262154:AMW262159 AWR262154:AWS262159 BGN262154:BGO262159 BQJ262154:BQK262159 CAF262154:CAG262159 CKB262154:CKC262159 CTX262154:CTY262159 DDT262154:DDU262159 DNP262154:DNQ262159 DXL262154:DXM262159 EHH262154:EHI262159 ERD262154:ERE262159 FAZ262154:FBA262159 FKV262154:FKW262159 FUR262154:FUS262159 GEN262154:GEO262159 GOJ262154:GOK262159 GYF262154:GYG262159 HIB262154:HIC262159 HRX262154:HRY262159 IBT262154:IBU262159 ILP262154:ILQ262159 IVL262154:IVM262159 JFH262154:JFI262159 JPD262154:JPE262159 JYZ262154:JZA262159 KIV262154:KIW262159 KSR262154:KSS262159 LCN262154:LCO262159 LMJ262154:LMK262159 LWF262154:LWG262159 MGB262154:MGC262159 MPX262154:MPY262159 MZT262154:MZU262159 NJP262154:NJQ262159 NTL262154:NTM262159 ODH262154:ODI262159 OND262154:ONE262159 OWZ262154:OXA262159 PGV262154:PGW262159 PQR262154:PQS262159 QAN262154:QAO262159 QKJ262154:QKK262159 QUF262154:QUG262159 REB262154:REC262159 RNX262154:RNY262159 RXT262154:RXU262159 SHP262154:SHQ262159 SRL262154:SRM262159 TBH262154:TBI262159 TLD262154:TLE262159 TUZ262154:TVA262159 UEV262154:UEW262159 UOR262154:UOS262159 UYN262154:UYO262159 VIJ262154:VIK262159 VSF262154:VSG262159 WCB262154:WCC262159 WLX262154:WLY262159 WVT262154:WVU262159 L327690:M327695 JH327690:JI327695 TD327690:TE327695 ACZ327690:ADA327695 AMV327690:AMW327695 AWR327690:AWS327695 BGN327690:BGO327695 BQJ327690:BQK327695 CAF327690:CAG327695 CKB327690:CKC327695 CTX327690:CTY327695 DDT327690:DDU327695 DNP327690:DNQ327695 DXL327690:DXM327695 EHH327690:EHI327695 ERD327690:ERE327695 FAZ327690:FBA327695 FKV327690:FKW327695 FUR327690:FUS327695 GEN327690:GEO327695 GOJ327690:GOK327695 GYF327690:GYG327695 HIB327690:HIC327695 HRX327690:HRY327695 IBT327690:IBU327695 ILP327690:ILQ327695 IVL327690:IVM327695 JFH327690:JFI327695 JPD327690:JPE327695 JYZ327690:JZA327695 KIV327690:KIW327695 KSR327690:KSS327695 LCN327690:LCO327695 LMJ327690:LMK327695 LWF327690:LWG327695 MGB327690:MGC327695 MPX327690:MPY327695 MZT327690:MZU327695 NJP327690:NJQ327695 NTL327690:NTM327695 ODH327690:ODI327695 OND327690:ONE327695 OWZ327690:OXA327695 PGV327690:PGW327695 PQR327690:PQS327695 QAN327690:QAO327695 QKJ327690:QKK327695 QUF327690:QUG327695 REB327690:REC327695 RNX327690:RNY327695 RXT327690:RXU327695 SHP327690:SHQ327695 SRL327690:SRM327695 TBH327690:TBI327695 TLD327690:TLE327695 TUZ327690:TVA327695 UEV327690:UEW327695 UOR327690:UOS327695 UYN327690:UYO327695 VIJ327690:VIK327695 VSF327690:VSG327695 WCB327690:WCC327695 WLX327690:WLY327695 WVT327690:WVU327695 L393226:M393231 JH393226:JI393231 TD393226:TE393231 ACZ393226:ADA393231 AMV393226:AMW393231 AWR393226:AWS393231 BGN393226:BGO393231 BQJ393226:BQK393231 CAF393226:CAG393231 CKB393226:CKC393231 CTX393226:CTY393231 DDT393226:DDU393231 DNP393226:DNQ393231 DXL393226:DXM393231 EHH393226:EHI393231 ERD393226:ERE393231 FAZ393226:FBA393231 FKV393226:FKW393231 FUR393226:FUS393231 GEN393226:GEO393231 GOJ393226:GOK393231 GYF393226:GYG393231 HIB393226:HIC393231 HRX393226:HRY393231 IBT393226:IBU393231 ILP393226:ILQ393231 IVL393226:IVM393231 JFH393226:JFI393231 JPD393226:JPE393231 JYZ393226:JZA393231 KIV393226:KIW393231 KSR393226:KSS393231 LCN393226:LCO393231 LMJ393226:LMK393231 LWF393226:LWG393231 MGB393226:MGC393231 MPX393226:MPY393231 MZT393226:MZU393231 NJP393226:NJQ393231 NTL393226:NTM393231 ODH393226:ODI393231 OND393226:ONE393231 OWZ393226:OXA393231 PGV393226:PGW393231 PQR393226:PQS393231 QAN393226:QAO393231 QKJ393226:QKK393231 QUF393226:QUG393231 REB393226:REC393231 RNX393226:RNY393231 RXT393226:RXU393231 SHP393226:SHQ393231 SRL393226:SRM393231 TBH393226:TBI393231 TLD393226:TLE393231 TUZ393226:TVA393231 UEV393226:UEW393231 UOR393226:UOS393231 UYN393226:UYO393231 VIJ393226:VIK393231 VSF393226:VSG393231 WCB393226:WCC393231 WLX393226:WLY393231 WVT393226:WVU393231 L458762:M458767 JH458762:JI458767 TD458762:TE458767 ACZ458762:ADA458767 AMV458762:AMW458767 AWR458762:AWS458767 BGN458762:BGO458767 BQJ458762:BQK458767 CAF458762:CAG458767 CKB458762:CKC458767 CTX458762:CTY458767 DDT458762:DDU458767 DNP458762:DNQ458767 DXL458762:DXM458767 EHH458762:EHI458767 ERD458762:ERE458767 FAZ458762:FBA458767 FKV458762:FKW458767 FUR458762:FUS458767 GEN458762:GEO458767 GOJ458762:GOK458767 GYF458762:GYG458767 HIB458762:HIC458767 HRX458762:HRY458767 IBT458762:IBU458767 ILP458762:ILQ458767 IVL458762:IVM458767 JFH458762:JFI458767 JPD458762:JPE458767 JYZ458762:JZA458767 KIV458762:KIW458767 KSR458762:KSS458767 LCN458762:LCO458767 LMJ458762:LMK458767 LWF458762:LWG458767 MGB458762:MGC458767 MPX458762:MPY458767 MZT458762:MZU458767 NJP458762:NJQ458767 NTL458762:NTM458767 ODH458762:ODI458767 OND458762:ONE458767 OWZ458762:OXA458767 PGV458762:PGW458767 PQR458762:PQS458767 QAN458762:QAO458767 QKJ458762:QKK458767 QUF458762:QUG458767 REB458762:REC458767 RNX458762:RNY458767 RXT458762:RXU458767 SHP458762:SHQ458767 SRL458762:SRM458767 TBH458762:TBI458767 TLD458762:TLE458767 TUZ458762:TVA458767 UEV458762:UEW458767 UOR458762:UOS458767 UYN458762:UYO458767 VIJ458762:VIK458767 VSF458762:VSG458767 WCB458762:WCC458767 WLX458762:WLY458767 WVT458762:WVU458767 L524298:M524303 JH524298:JI524303 TD524298:TE524303 ACZ524298:ADA524303 AMV524298:AMW524303 AWR524298:AWS524303 BGN524298:BGO524303 BQJ524298:BQK524303 CAF524298:CAG524303 CKB524298:CKC524303 CTX524298:CTY524303 DDT524298:DDU524303 DNP524298:DNQ524303 DXL524298:DXM524303 EHH524298:EHI524303 ERD524298:ERE524303 FAZ524298:FBA524303 FKV524298:FKW524303 FUR524298:FUS524303 GEN524298:GEO524303 GOJ524298:GOK524303 GYF524298:GYG524303 HIB524298:HIC524303 HRX524298:HRY524303 IBT524298:IBU524303 ILP524298:ILQ524303 IVL524298:IVM524303 JFH524298:JFI524303 JPD524298:JPE524303 JYZ524298:JZA524303 KIV524298:KIW524303 KSR524298:KSS524303 LCN524298:LCO524303 LMJ524298:LMK524303 LWF524298:LWG524303 MGB524298:MGC524303 MPX524298:MPY524303 MZT524298:MZU524303 NJP524298:NJQ524303 NTL524298:NTM524303 ODH524298:ODI524303 OND524298:ONE524303 OWZ524298:OXA524303 PGV524298:PGW524303 PQR524298:PQS524303 QAN524298:QAO524303 QKJ524298:QKK524303 QUF524298:QUG524303 REB524298:REC524303 RNX524298:RNY524303 RXT524298:RXU524303 SHP524298:SHQ524303 SRL524298:SRM524303 TBH524298:TBI524303 TLD524298:TLE524303 TUZ524298:TVA524303 UEV524298:UEW524303 UOR524298:UOS524303 UYN524298:UYO524303 VIJ524298:VIK524303 VSF524298:VSG524303 WCB524298:WCC524303 WLX524298:WLY524303 WVT524298:WVU524303 L589834:M589839 JH589834:JI589839 TD589834:TE589839 ACZ589834:ADA589839 AMV589834:AMW589839 AWR589834:AWS589839 BGN589834:BGO589839 BQJ589834:BQK589839 CAF589834:CAG589839 CKB589834:CKC589839 CTX589834:CTY589839 DDT589834:DDU589839 DNP589834:DNQ589839 DXL589834:DXM589839 EHH589834:EHI589839 ERD589834:ERE589839 FAZ589834:FBA589839 FKV589834:FKW589839 FUR589834:FUS589839 GEN589834:GEO589839 GOJ589834:GOK589839 GYF589834:GYG589839 HIB589834:HIC589839 HRX589834:HRY589839 IBT589834:IBU589839 ILP589834:ILQ589839 IVL589834:IVM589839 JFH589834:JFI589839 JPD589834:JPE589839 JYZ589834:JZA589839 KIV589834:KIW589839 KSR589834:KSS589839 LCN589834:LCO589839 LMJ589834:LMK589839 LWF589834:LWG589839 MGB589834:MGC589839 MPX589834:MPY589839 MZT589834:MZU589839 NJP589834:NJQ589839 NTL589834:NTM589839 ODH589834:ODI589839 OND589834:ONE589839 OWZ589834:OXA589839 PGV589834:PGW589839 PQR589834:PQS589839 QAN589834:QAO589839 QKJ589834:QKK589839 QUF589834:QUG589839 REB589834:REC589839 RNX589834:RNY589839 RXT589834:RXU589839 SHP589834:SHQ589839 SRL589834:SRM589839 TBH589834:TBI589839 TLD589834:TLE589839 TUZ589834:TVA589839 UEV589834:UEW589839 UOR589834:UOS589839 UYN589834:UYO589839 VIJ589834:VIK589839 VSF589834:VSG589839 WCB589834:WCC589839 WLX589834:WLY589839 WVT589834:WVU589839 L655370:M655375 JH655370:JI655375 TD655370:TE655375 ACZ655370:ADA655375 AMV655370:AMW655375 AWR655370:AWS655375 BGN655370:BGO655375 BQJ655370:BQK655375 CAF655370:CAG655375 CKB655370:CKC655375 CTX655370:CTY655375 DDT655370:DDU655375 DNP655370:DNQ655375 DXL655370:DXM655375 EHH655370:EHI655375 ERD655370:ERE655375 FAZ655370:FBA655375 FKV655370:FKW655375 FUR655370:FUS655375 GEN655370:GEO655375 GOJ655370:GOK655375 GYF655370:GYG655375 HIB655370:HIC655375 HRX655370:HRY655375 IBT655370:IBU655375 ILP655370:ILQ655375 IVL655370:IVM655375 JFH655370:JFI655375 JPD655370:JPE655375 JYZ655370:JZA655375 KIV655370:KIW655375 KSR655370:KSS655375 LCN655370:LCO655375 LMJ655370:LMK655375 LWF655370:LWG655375 MGB655370:MGC655375 MPX655370:MPY655375 MZT655370:MZU655375 NJP655370:NJQ655375 NTL655370:NTM655375 ODH655370:ODI655375 OND655370:ONE655375 OWZ655370:OXA655375 PGV655370:PGW655375 PQR655370:PQS655375 QAN655370:QAO655375 QKJ655370:QKK655375 QUF655370:QUG655375 REB655370:REC655375 RNX655370:RNY655375 RXT655370:RXU655375 SHP655370:SHQ655375 SRL655370:SRM655375 TBH655370:TBI655375 TLD655370:TLE655375 TUZ655370:TVA655375 UEV655370:UEW655375 UOR655370:UOS655375 UYN655370:UYO655375 VIJ655370:VIK655375 VSF655370:VSG655375 WCB655370:WCC655375 WLX655370:WLY655375 WVT655370:WVU655375 L720906:M720911 JH720906:JI720911 TD720906:TE720911 ACZ720906:ADA720911 AMV720906:AMW720911 AWR720906:AWS720911 BGN720906:BGO720911 BQJ720906:BQK720911 CAF720906:CAG720911 CKB720906:CKC720911 CTX720906:CTY720911 DDT720906:DDU720911 DNP720906:DNQ720911 DXL720906:DXM720911 EHH720906:EHI720911 ERD720906:ERE720911 FAZ720906:FBA720911 FKV720906:FKW720911 FUR720906:FUS720911 GEN720906:GEO720911 GOJ720906:GOK720911 GYF720906:GYG720911 HIB720906:HIC720911 HRX720906:HRY720911 IBT720906:IBU720911 ILP720906:ILQ720911 IVL720906:IVM720911 JFH720906:JFI720911 JPD720906:JPE720911 JYZ720906:JZA720911 KIV720906:KIW720911 KSR720906:KSS720911 LCN720906:LCO720911 LMJ720906:LMK720911 LWF720906:LWG720911 MGB720906:MGC720911 MPX720906:MPY720911 MZT720906:MZU720911 NJP720906:NJQ720911 NTL720906:NTM720911 ODH720906:ODI720911 OND720906:ONE720911 OWZ720906:OXA720911 PGV720906:PGW720911 PQR720906:PQS720911 QAN720906:QAO720911 QKJ720906:QKK720911 QUF720906:QUG720911 REB720906:REC720911 RNX720906:RNY720911 RXT720906:RXU720911 SHP720906:SHQ720911 SRL720906:SRM720911 TBH720906:TBI720911 TLD720906:TLE720911 TUZ720906:TVA720911 UEV720906:UEW720911 UOR720906:UOS720911 UYN720906:UYO720911 VIJ720906:VIK720911 VSF720906:VSG720911 WCB720906:WCC720911 WLX720906:WLY720911 WVT720906:WVU720911 L786442:M786447 JH786442:JI786447 TD786442:TE786447 ACZ786442:ADA786447 AMV786442:AMW786447 AWR786442:AWS786447 BGN786442:BGO786447 BQJ786442:BQK786447 CAF786442:CAG786447 CKB786442:CKC786447 CTX786442:CTY786447 DDT786442:DDU786447 DNP786442:DNQ786447 DXL786442:DXM786447 EHH786442:EHI786447 ERD786442:ERE786447 FAZ786442:FBA786447 FKV786442:FKW786447 FUR786442:FUS786447 GEN786442:GEO786447 GOJ786442:GOK786447 GYF786442:GYG786447 HIB786442:HIC786447 HRX786442:HRY786447 IBT786442:IBU786447 ILP786442:ILQ786447 IVL786442:IVM786447 JFH786442:JFI786447 JPD786442:JPE786447 JYZ786442:JZA786447 KIV786442:KIW786447 KSR786442:KSS786447 LCN786442:LCO786447 LMJ786442:LMK786447 LWF786442:LWG786447 MGB786442:MGC786447 MPX786442:MPY786447 MZT786442:MZU786447 NJP786442:NJQ786447 NTL786442:NTM786447 ODH786442:ODI786447 OND786442:ONE786447 OWZ786442:OXA786447 PGV786442:PGW786447 PQR786442:PQS786447 QAN786442:QAO786447 QKJ786442:QKK786447 QUF786442:QUG786447 REB786442:REC786447 RNX786442:RNY786447 RXT786442:RXU786447 SHP786442:SHQ786447 SRL786442:SRM786447 TBH786442:TBI786447 TLD786442:TLE786447 TUZ786442:TVA786447 UEV786442:UEW786447 UOR786442:UOS786447 UYN786442:UYO786447 VIJ786442:VIK786447 VSF786442:VSG786447 WCB786442:WCC786447 WLX786442:WLY786447 WVT786442:WVU786447 L851978:M851983 JH851978:JI851983 TD851978:TE851983 ACZ851978:ADA851983 AMV851978:AMW851983 AWR851978:AWS851983 BGN851978:BGO851983 BQJ851978:BQK851983 CAF851978:CAG851983 CKB851978:CKC851983 CTX851978:CTY851983 DDT851978:DDU851983 DNP851978:DNQ851983 DXL851978:DXM851983 EHH851978:EHI851983 ERD851978:ERE851983 FAZ851978:FBA851983 FKV851978:FKW851983 FUR851978:FUS851983 GEN851978:GEO851983 GOJ851978:GOK851983 GYF851978:GYG851983 HIB851978:HIC851983 HRX851978:HRY851983 IBT851978:IBU851983 ILP851978:ILQ851983 IVL851978:IVM851983 JFH851978:JFI851983 JPD851978:JPE851983 JYZ851978:JZA851983 KIV851978:KIW851983 KSR851978:KSS851983 LCN851978:LCO851983 LMJ851978:LMK851983 LWF851978:LWG851983 MGB851978:MGC851983 MPX851978:MPY851983 MZT851978:MZU851983 NJP851978:NJQ851983 NTL851978:NTM851983 ODH851978:ODI851983 OND851978:ONE851983 OWZ851978:OXA851983 PGV851978:PGW851983 PQR851978:PQS851983 QAN851978:QAO851983 QKJ851978:QKK851983 QUF851978:QUG851983 REB851978:REC851983 RNX851978:RNY851983 RXT851978:RXU851983 SHP851978:SHQ851983 SRL851978:SRM851983 TBH851978:TBI851983 TLD851978:TLE851983 TUZ851978:TVA851983 UEV851978:UEW851983 UOR851978:UOS851983 UYN851978:UYO851983 VIJ851978:VIK851983 VSF851978:VSG851983 WCB851978:WCC851983 WLX851978:WLY851983 WVT851978:WVU851983 L917514:M917519 JH917514:JI917519 TD917514:TE917519 ACZ917514:ADA917519 AMV917514:AMW917519 AWR917514:AWS917519 BGN917514:BGO917519 BQJ917514:BQK917519 CAF917514:CAG917519 CKB917514:CKC917519 CTX917514:CTY917519 DDT917514:DDU917519 DNP917514:DNQ917519 DXL917514:DXM917519 EHH917514:EHI917519 ERD917514:ERE917519 FAZ917514:FBA917519 FKV917514:FKW917519 FUR917514:FUS917519 GEN917514:GEO917519 GOJ917514:GOK917519 GYF917514:GYG917519 HIB917514:HIC917519 HRX917514:HRY917519 IBT917514:IBU917519 ILP917514:ILQ917519 IVL917514:IVM917519 JFH917514:JFI917519 JPD917514:JPE917519 JYZ917514:JZA917519 KIV917514:KIW917519 KSR917514:KSS917519 LCN917514:LCO917519 LMJ917514:LMK917519 LWF917514:LWG917519 MGB917514:MGC917519 MPX917514:MPY917519 MZT917514:MZU917519 NJP917514:NJQ917519 NTL917514:NTM917519 ODH917514:ODI917519 OND917514:ONE917519 OWZ917514:OXA917519 PGV917514:PGW917519 PQR917514:PQS917519 QAN917514:QAO917519 QKJ917514:QKK917519 QUF917514:QUG917519 REB917514:REC917519 RNX917514:RNY917519 RXT917514:RXU917519 SHP917514:SHQ917519 SRL917514:SRM917519 TBH917514:TBI917519 TLD917514:TLE917519 TUZ917514:TVA917519 UEV917514:UEW917519 UOR917514:UOS917519 UYN917514:UYO917519 VIJ917514:VIK917519 VSF917514:VSG917519 WCB917514:WCC917519 WLX917514:WLY917519 WVT917514:WVU917519 L983050:M983055 JH983050:JI983055 TD983050:TE983055 ACZ983050:ADA983055 AMV983050:AMW983055 AWR983050:AWS983055 BGN983050:BGO983055 BQJ983050:BQK983055 CAF983050:CAG983055 CKB983050:CKC983055 CTX983050:CTY983055 DDT983050:DDU983055 DNP983050:DNQ983055 DXL983050:DXM983055 EHH983050:EHI983055 ERD983050:ERE983055 FAZ983050:FBA983055 FKV983050:FKW983055 FUR983050:FUS983055 GEN983050:GEO983055 GOJ983050:GOK983055 GYF983050:GYG983055 HIB983050:HIC983055 HRX983050:HRY983055 IBT983050:IBU983055 ILP983050:ILQ983055 IVL983050:IVM983055 JFH983050:JFI983055 JPD983050:JPE983055 JYZ983050:JZA983055 KIV983050:KIW983055 KSR983050:KSS983055 LCN983050:LCO983055 LMJ983050:LMK983055 LWF983050:LWG983055 MGB983050:MGC983055 MPX983050:MPY983055 MZT983050:MZU983055 NJP983050:NJQ983055 NTL983050:NTM983055 ODH983050:ODI983055 OND983050:ONE983055 OWZ983050:OXA983055 PGV983050:PGW983055 PQR983050:PQS983055 QAN983050:QAO983055 QKJ983050:QKK983055 QUF983050:QUG983055 REB983050:REC983055 RNX983050:RNY983055 RXT983050:RXU983055 SHP983050:SHQ983055 SRL983050:SRM983055 TBH983050:TBI983055 TLD983050:TLE983055 TUZ983050:TVA983055 UEV983050:UEW983055 UOR983050:UOS983055 UYN983050:UYO983055 VIJ983050:VIK983055 VSF983050:VSG983055 WCB983050:WCC983055 WLX983050:WLY983055 WVT983050:WVU983055 L31:M36 JH31:JI36 TD31:TE36 ACZ31:ADA36 AMV31:AMW36 AWR31:AWS36 BGN31:BGO36 BQJ31:BQK36 CAF31:CAG36 CKB31:CKC36 CTX31:CTY36 DDT31:DDU36 DNP31:DNQ36 DXL31:DXM36 EHH31:EHI36 ERD31:ERE36 FAZ31:FBA36 FKV31:FKW36 FUR31:FUS36 GEN31:GEO36 GOJ31:GOK36 GYF31:GYG36 HIB31:HIC36 HRX31:HRY36 IBT31:IBU36 ILP31:ILQ36 IVL31:IVM36 JFH31:JFI36 JPD31:JPE36 JYZ31:JZA36 KIV31:KIW36 KSR31:KSS36 LCN31:LCO36 LMJ31:LMK36 LWF31:LWG36 MGB31:MGC36 MPX31:MPY36 MZT31:MZU36 NJP31:NJQ36 NTL31:NTM36 ODH31:ODI36 OND31:ONE36 OWZ31:OXA36 PGV31:PGW36 PQR31:PQS36 QAN31:QAO36 QKJ31:QKK36 QUF31:QUG36 REB31:REC36 RNX31:RNY36 RXT31:RXU36 SHP31:SHQ36 SRL31:SRM36 TBH31:TBI36 TLD31:TLE36 TUZ31:TVA36 UEV31:UEW36 UOR31:UOS36 UYN31:UYO36 VIJ31:VIK36 VSF31:VSG36 WCB31:WCC36 WLX31:WLY36 WVT31:WVU36 L65567:M65572 JH65567:JI65572 TD65567:TE65572 ACZ65567:ADA65572 AMV65567:AMW65572 AWR65567:AWS65572 BGN65567:BGO65572 BQJ65567:BQK65572 CAF65567:CAG65572 CKB65567:CKC65572 CTX65567:CTY65572 DDT65567:DDU65572 DNP65567:DNQ65572 DXL65567:DXM65572 EHH65567:EHI65572 ERD65567:ERE65572 FAZ65567:FBA65572 FKV65567:FKW65572 FUR65567:FUS65572 GEN65567:GEO65572 GOJ65567:GOK65572 GYF65567:GYG65572 HIB65567:HIC65572 HRX65567:HRY65572 IBT65567:IBU65572 ILP65567:ILQ65572 IVL65567:IVM65572 JFH65567:JFI65572 JPD65567:JPE65572 JYZ65567:JZA65572 KIV65567:KIW65572 KSR65567:KSS65572 LCN65567:LCO65572 LMJ65567:LMK65572 LWF65567:LWG65572 MGB65567:MGC65572 MPX65567:MPY65572 MZT65567:MZU65572 NJP65567:NJQ65572 NTL65567:NTM65572 ODH65567:ODI65572 OND65567:ONE65572 OWZ65567:OXA65572 PGV65567:PGW65572 PQR65567:PQS65572 QAN65567:QAO65572 QKJ65567:QKK65572 QUF65567:QUG65572 REB65567:REC65572 RNX65567:RNY65572 RXT65567:RXU65572 SHP65567:SHQ65572 SRL65567:SRM65572 TBH65567:TBI65572 TLD65567:TLE65572 TUZ65567:TVA65572 UEV65567:UEW65572 UOR65567:UOS65572 UYN65567:UYO65572 VIJ65567:VIK65572 VSF65567:VSG65572 WCB65567:WCC65572 WLX65567:WLY65572 WVT65567:WVU65572 L131103:M131108 JH131103:JI131108 TD131103:TE131108 ACZ131103:ADA131108 AMV131103:AMW131108 AWR131103:AWS131108 BGN131103:BGO131108 BQJ131103:BQK131108 CAF131103:CAG131108 CKB131103:CKC131108 CTX131103:CTY131108 DDT131103:DDU131108 DNP131103:DNQ131108 DXL131103:DXM131108 EHH131103:EHI131108 ERD131103:ERE131108 FAZ131103:FBA131108 FKV131103:FKW131108 FUR131103:FUS131108 GEN131103:GEO131108 GOJ131103:GOK131108 GYF131103:GYG131108 HIB131103:HIC131108 HRX131103:HRY131108 IBT131103:IBU131108 ILP131103:ILQ131108 IVL131103:IVM131108 JFH131103:JFI131108 JPD131103:JPE131108 JYZ131103:JZA131108 KIV131103:KIW131108 KSR131103:KSS131108 LCN131103:LCO131108 LMJ131103:LMK131108 LWF131103:LWG131108 MGB131103:MGC131108 MPX131103:MPY131108 MZT131103:MZU131108 NJP131103:NJQ131108 NTL131103:NTM131108 ODH131103:ODI131108 OND131103:ONE131108 OWZ131103:OXA131108 PGV131103:PGW131108 PQR131103:PQS131108 QAN131103:QAO131108 QKJ131103:QKK131108 QUF131103:QUG131108 REB131103:REC131108 RNX131103:RNY131108 RXT131103:RXU131108 SHP131103:SHQ131108 SRL131103:SRM131108 TBH131103:TBI131108 TLD131103:TLE131108 TUZ131103:TVA131108 UEV131103:UEW131108 UOR131103:UOS131108 UYN131103:UYO131108 VIJ131103:VIK131108 VSF131103:VSG131108 WCB131103:WCC131108 WLX131103:WLY131108 WVT131103:WVU131108 L196639:M196644 JH196639:JI196644 TD196639:TE196644 ACZ196639:ADA196644 AMV196639:AMW196644 AWR196639:AWS196644 BGN196639:BGO196644 BQJ196639:BQK196644 CAF196639:CAG196644 CKB196639:CKC196644 CTX196639:CTY196644 DDT196639:DDU196644 DNP196639:DNQ196644 DXL196639:DXM196644 EHH196639:EHI196644 ERD196639:ERE196644 FAZ196639:FBA196644 FKV196639:FKW196644 FUR196639:FUS196644 GEN196639:GEO196644 GOJ196639:GOK196644 GYF196639:GYG196644 HIB196639:HIC196644 HRX196639:HRY196644 IBT196639:IBU196644 ILP196639:ILQ196644 IVL196639:IVM196644 JFH196639:JFI196644 JPD196639:JPE196644 JYZ196639:JZA196644 KIV196639:KIW196644 KSR196639:KSS196644 LCN196639:LCO196644 LMJ196639:LMK196644 LWF196639:LWG196644 MGB196639:MGC196644 MPX196639:MPY196644 MZT196639:MZU196644 NJP196639:NJQ196644 NTL196639:NTM196644 ODH196639:ODI196644 OND196639:ONE196644 OWZ196639:OXA196644 PGV196639:PGW196644 PQR196639:PQS196644 QAN196639:QAO196644 QKJ196639:QKK196644 QUF196639:QUG196644 REB196639:REC196644 RNX196639:RNY196644 RXT196639:RXU196644 SHP196639:SHQ196644 SRL196639:SRM196644 TBH196639:TBI196644 TLD196639:TLE196644 TUZ196639:TVA196644 UEV196639:UEW196644 UOR196639:UOS196644 UYN196639:UYO196644 VIJ196639:VIK196644 VSF196639:VSG196644 WCB196639:WCC196644 WLX196639:WLY196644 WVT196639:WVU196644 L262175:M262180 JH262175:JI262180 TD262175:TE262180 ACZ262175:ADA262180 AMV262175:AMW262180 AWR262175:AWS262180 BGN262175:BGO262180 BQJ262175:BQK262180 CAF262175:CAG262180 CKB262175:CKC262180 CTX262175:CTY262180 DDT262175:DDU262180 DNP262175:DNQ262180 DXL262175:DXM262180 EHH262175:EHI262180 ERD262175:ERE262180 FAZ262175:FBA262180 FKV262175:FKW262180 FUR262175:FUS262180 GEN262175:GEO262180 GOJ262175:GOK262180 GYF262175:GYG262180 HIB262175:HIC262180 HRX262175:HRY262180 IBT262175:IBU262180 ILP262175:ILQ262180 IVL262175:IVM262180 JFH262175:JFI262180 JPD262175:JPE262180 JYZ262175:JZA262180 KIV262175:KIW262180 KSR262175:KSS262180 LCN262175:LCO262180 LMJ262175:LMK262180 LWF262175:LWG262180 MGB262175:MGC262180 MPX262175:MPY262180 MZT262175:MZU262180 NJP262175:NJQ262180 NTL262175:NTM262180 ODH262175:ODI262180 OND262175:ONE262180 OWZ262175:OXA262180 PGV262175:PGW262180 PQR262175:PQS262180 QAN262175:QAO262180 QKJ262175:QKK262180 QUF262175:QUG262180 REB262175:REC262180 RNX262175:RNY262180 RXT262175:RXU262180 SHP262175:SHQ262180 SRL262175:SRM262180 TBH262175:TBI262180 TLD262175:TLE262180 TUZ262175:TVA262180 UEV262175:UEW262180 UOR262175:UOS262180 UYN262175:UYO262180 VIJ262175:VIK262180 VSF262175:VSG262180 WCB262175:WCC262180 WLX262175:WLY262180 WVT262175:WVU262180 L327711:M327716 JH327711:JI327716 TD327711:TE327716 ACZ327711:ADA327716 AMV327711:AMW327716 AWR327711:AWS327716 BGN327711:BGO327716 BQJ327711:BQK327716 CAF327711:CAG327716 CKB327711:CKC327716 CTX327711:CTY327716 DDT327711:DDU327716 DNP327711:DNQ327716 DXL327711:DXM327716 EHH327711:EHI327716 ERD327711:ERE327716 FAZ327711:FBA327716 FKV327711:FKW327716 FUR327711:FUS327716 GEN327711:GEO327716 GOJ327711:GOK327716 GYF327711:GYG327716 HIB327711:HIC327716 HRX327711:HRY327716 IBT327711:IBU327716 ILP327711:ILQ327716 IVL327711:IVM327716 JFH327711:JFI327716 JPD327711:JPE327716 JYZ327711:JZA327716 KIV327711:KIW327716 KSR327711:KSS327716 LCN327711:LCO327716 LMJ327711:LMK327716 LWF327711:LWG327716 MGB327711:MGC327716 MPX327711:MPY327716 MZT327711:MZU327716 NJP327711:NJQ327716 NTL327711:NTM327716 ODH327711:ODI327716 OND327711:ONE327716 OWZ327711:OXA327716 PGV327711:PGW327716 PQR327711:PQS327716 QAN327711:QAO327716 QKJ327711:QKK327716 QUF327711:QUG327716 REB327711:REC327716 RNX327711:RNY327716 RXT327711:RXU327716 SHP327711:SHQ327716 SRL327711:SRM327716 TBH327711:TBI327716 TLD327711:TLE327716 TUZ327711:TVA327716 UEV327711:UEW327716 UOR327711:UOS327716 UYN327711:UYO327716 VIJ327711:VIK327716 VSF327711:VSG327716 WCB327711:WCC327716 WLX327711:WLY327716 WVT327711:WVU327716 L393247:M393252 JH393247:JI393252 TD393247:TE393252 ACZ393247:ADA393252 AMV393247:AMW393252 AWR393247:AWS393252 BGN393247:BGO393252 BQJ393247:BQK393252 CAF393247:CAG393252 CKB393247:CKC393252 CTX393247:CTY393252 DDT393247:DDU393252 DNP393247:DNQ393252 DXL393247:DXM393252 EHH393247:EHI393252 ERD393247:ERE393252 FAZ393247:FBA393252 FKV393247:FKW393252 FUR393247:FUS393252 GEN393247:GEO393252 GOJ393247:GOK393252 GYF393247:GYG393252 HIB393247:HIC393252 HRX393247:HRY393252 IBT393247:IBU393252 ILP393247:ILQ393252 IVL393247:IVM393252 JFH393247:JFI393252 JPD393247:JPE393252 JYZ393247:JZA393252 KIV393247:KIW393252 KSR393247:KSS393252 LCN393247:LCO393252 LMJ393247:LMK393252 LWF393247:LWG393252 MGB393247:MGC393252 MPX393247:MPY393252 MZT393247:MZU393252 NJP393247:NJQ393252 NTL393247:NTM393252 ODH393247:ODI393252 OND393247:ONE393252 OWZ393247:OXA393252 PGV393247:PGW393252 PQR393247:PQS393252 QAN393247:QAO393252 QKJ393247:QKK393252 QUF393247:QUG393252 REB393247:REC393252 RNX393247:RNY393252 RXT393247:RXU393252 SHP393247:SHQ393252 SRL393247:SRM393252 TBH393247:TBI393252 TLD393247:TLE393252 TUZ393247:TVA393252 UEV393247:UEW393252 UOR393247:UOS393252 UYN393247:UYO393252 VIJ393247:VIK393252 VSF393247:VSG393252 WCB393247:WCC393252 WLX393247:WLY393252 WVT393247:WVU393252 L458783:M458788 JH458783:JI458788 TD458783:TE458788 ACZ458783:ADA458788 AMV458783:AMW458788 AWR458783:AWS458788 BGN458783:BGO458788 BQJ458783:BQK458788 CAF458783:CAG458788 CKB458783:CKC458788 CTX458783:CTY458788 DDT458783:DDU458788 DNP458783:DNQ458788 DXL458783:DXM458788 EHH458783:EHI458788 ERD458783:ERE458788 FAZ458783:FBA458788 FKV458783:FKW458788 FUR458783:FUS458788 GEN458783:GEO458788 GOJ458783:GOK458788 GYF458783:GYG458788 HIB458783:HIC458788 HRX458783:HRY458788 IBT458783:IBU458788 ILP458783:ILQ458788 IVL458783:IVM458788 JFH458783:JFI458788 JPD458783:JPE458788 JYZ458783:JZA458788 KIV458783:KIW458788 KSR458783:KSS458788 LCN458783:LCO458788 LMJ458783:LMK458788 LWF458783:LWG458788 MGB458783:MGC458788 MPX458783:MPY458788 MZT458783:MZU458788 NJP458783:NJQ458788 NTL458783:NTM458788 ODH458783:ODI458788 OND458783:ONE458788 OWZ458783:OXA458788 PGV458783:PGW458788 PQR458783:PQS458788 QAN458783:QAO458788 QKJ458783:QKK458788 QUF458783:QUG458788 REB458783:REC458788 RNX458783:RNY458788 RXT458783:RXU458788 SHP458783:SHQ458788 SRL458783:SRM458788 TBH458783:TBI458788 TLD458783:TLE458788 TUZ458783:TVA458788 UEV458783:UEW458788 UOR458783:UOS458788 UYN458783:UYO458788 VIJ458783:VIK458788 VSF458783:VSG458788 WCB458783:WCC458788 WLX458783:WLY458788 WVT458783:WVU458788 L524319:M524324 JH524319:JI524324 TD524319:TE524324 ACZ524319:ADA524324 AMV524319:AMW524324 AWR524319:AWS524324 BGN524319:BGO524324 BQJ524319:BQK524324 CAF524319:CAG524324 CKB524319:CKC524324 CTX524319:CTY524324 DDT524319:DDU524324 DNP524319:DNQ524324 DXL524319:DXM524324 EHH524319:EHI524324 ERD524319:ERE524324 FAZ524319:FBA524324 FKV524319:FKW524324 FUR524319:FUS524324 GEN524319:GEO524324 GOJ524319:GOK524324 GYF524319:GYG524324 HIB524319:HIC524324 HRX524319:HRY524324 IBT524319:IBU524324 ILP524319:ILQ524324 IVL524319:IVM524324 JFH524319:JFI524324 JPD524319:JPE524324 JYZ524319:JZA524324 KIV524319:KIW524324 KSR524319:KSS524324 LCN524319:LCO524324 LMJ524319:LMK524324 LWF524319:LWG524324 MGB524319:MGC524324 MPX524319:MPY524324 MZT524319:MZU524324 NJP524319:NJQ524324 NTL524319:NTM524324 ODH524319:ODI524324 OND524319:ONE524324 OWZ524319:OXA524324 PGV524319:PGW524324 PQR524319:PQS524324 QAN524319:QAO524324 QKJ524319:QKK524324 QUF524319:QUG524324 REB524319:REC524324 RNX524319:RNY524324 RXT524319:RXU524324 SHP524319:SHQ524324 SRL524319:SRM524324 TBH524319:TBI524324 TLD524319:TLE524324 TUZ524319:TVA524324 UEV524319:UEW524324 UOR524319:UOS524324 UYN524319:UYO524324 VIJ524319:VIK524324 VSF524319:VSG524324 WCB524319:WCC524324 WLX524319:WLY524324 WVT524319:WVU524324 L589855:M589860 JH589855:JI589860 TD589855:TE589860 ACZ589855:ADA589860 AMV589855:AMW589860 AWR589855:AWS589860 BGN589855:BGO589860 BQJ589855:BQK589860 CAF589855:CAG589860 CKB589855:CKC589860 CTX589855:CTY589860 DDT589855:DDU589860 DNP589855:DNQ589860 DXL589855:DXM589860 EHH589855:EHI589860 ERD589855:ERE589860 FAZ589855:FBA589860 FKV589855:FKW589860 FUR589855:FUS589860 GEN589855:GEO589860 GOJ589855:GOK589860 GYF589855:GYG589860 HIB589855:HIC589860 HRX589855:HRY589860 IBT589855:IBU589860 ILP589855:ILQ589860 IVL589855:IVM589860 JFH589855:JFI589860 JPD589855:JPE589860 JYZ589855:JZA589860 KIV589855:KIW589860 KSR589855:KSS589860 LCN589855:LCO589860 LMJ589855:LMK589860 LWF589855:LWG589860 MGB589855:MGC589860 MPX589855:MPY589860 MZT589855:MZU589860 NJP589855:NJQ589860 NTL589855:NTM589860 ODH589855:ODI589860 OND589855:ONE589860 OWZ589855:OXA589860 PGV589855:PGW589860 PQR589855:PQS589860 QAN589855:QAO589860 QKJ589855:QKK589860 QUF589855:QUG589860 REB589855:REC589860 RNX589855:RNY589860 RXT589855:RXU589860 SHP589855:SHQ589860 SRL589855:SRM589860 TBH589855:TBI589860 TLD589855:TLE589860 TUZ589855:TVA589860 UEV589855:UEW589860 UOR589855:UOS589860 UYN589855:UYO589860 VIJ589855:VIK589860 VSF589855:VSG589860 WCB589855:WCC589860 WLX589855:WLY589860 WVT589855:WVU589860 L655391:M655396 JH655391:JI655396 TD655391:TE655396 ACZ655391:ADA655396 AMV655391:AMW655396 AWR655391:AWS655396 BGN655391:BGO655396 BQJ655391:BQK655396 CAF655391:CAG655396 CKB655391:CKC655396 CTX655391:CTY655396 DDT655391:DDU655396 DNP655391:DNQ655396 DXL655391:DXM655396 EHH655391:EHI655396 ERD655391:ERE655396 FAZ655391:FBA655396 FKV655391:FKW655396 FUR655391:FUS655396 GEN655391:GEO655396 GOJ655391:GOK655396 GYF655391:GYG655396 HIB655391:HIC655396 HRX655391:HRY655396 IBT655391:IBU655396 ILP655391:ILQ655396 IVL655391:IVM655396 JFH655391:JFI655396 JPD655391:JPE655396 JYZ655391:JZA655396 KIV655391:KIW655396 KSR655391:KSS655396 LCN655391:LCO655396 LMJ655391:LMK655396 LWF655391:LWG655396 MGB655391:MGC655396 MPX655391:MPY655396 MZT655391:MZU655396 NJP655391:NJQ655396 NTL655391:NTM655396 ODH655391:ODI655396 OND655391:ONE655396 OWZ655391:OXA655396 PGV655391:PGW655396 PQR655391:PQS655396 QAN655391:QAO655396 QKJ655391:QKK655396 QUF655391:QUG655396 REB655391:REC655396 RNX655391:RNY655396 RXT655391:RXU655396 SHP655391:SHQ655396 SRL655391:SRM655396 TBH655391:TBI655396 TLD655391:TLE655396 TUZ655391:TVA655396 UEV655391:UEW655396 UOR655391:UOS655396 UYN655391:UYO655396 VIJ655391:VIK655396 VSF655391:VSG655396 WCB655391:WCC655396 WLX655391:WLY655396 WVT655391:WVU655396 L720927:M720932 JH720927:JI720932 TD720927:TE720932 ACZ720927:ADA720932 AMV720927:AMW720932 AWR720927:AWS720932 BGN720927:BGO720932 BQJ720927:BQK720932 CAF720927:CAG720932 CKB720927:CKC720932 CTX720927:CTY720932 DDT720927:DDU720932 DNP720927:DNQ720932 DXL720927:DXM720932 EHH720927:EHI720932 ERD720927:ERE720932 FAZ720927:FBA720932 FKV720927:FKW720932 FUR720927:FUS720932 GEN720927:GEO720932 GOJ720927:GOK720932 GYF720927:GYG720932 HIB720927:HIC720932 HRX720927:HRY720932 IBT720927:IBU720932 ILP720927:ILQ720932 IVL720927:IVM720932 JFH720927:JFI720932 JPD720927:JPE720932 JYZ720927:JZA720932 KIV720927:KIW720932 KSR720927:KSS720932 LCN720927:LCO720932 LMJ720927:LMK720932 LWF720927:LWG720932 MGB720927:MGC720932 MPX720927:MPY720932 MZT720927:MZU720932 NJP720927:NJQ720932 NTL720927:NTM720932 ODH720927:ODI720932 OND720927:ONE720932 OWZ720927:OXA720932 PGV720927:PGW720932 PQR720927:PQS720932 QAN720927:QAO720932 QKJ720927:QKK720932 QUF720927:QUG720932 REB720927:REC720932 RNX720927:RNY720932 RXT720927:RXU720932 SHP720927:SHQ720932 SRL720927:SRM720932 TBH720927:TBI720932 TLD720927:TLE720932 TUZ720927:TVA720932 UEV720927:UEW720932 UOR720927:UOS720932 UYN720927:UYO720932 VIJ720927:VIK720932 VSF720927:VSG720932 WCB720927:WCC720932 WLX720927:WLY720932 WVT720927:WVU720932 L786463:M786468 JH786463:JI786468 TD786463:TE786468 ACZ786463:ADA786468 AMV786463:AMW786468 AWR786463:AWS786468 BGN786463:BGO786468 BQJ786463:BQK786468 CAF786463:CAG786468 CKB786463:CKC786468 CTX786463:CTY786468 DDT786463:DDU786468 DNP786463:DNQ786468 DXL786463:DXM786468 EHH786463:EHI786468 ERD786463:ERE786468 FAZ786463:FBA786468 FKV786463:FKW786468 FUR786463:FUS786468 GEN786463:GEO786468 GOJ786463:GOK786468 GYF786463:GYG786468 HIB786463:HIC786468 HRX786463:HRY786468 IBT786463:IBU786468 ILP786463:ILQ786468 IVL786463:IVM786468 JFH786463:JFI786468 JPD786463:JPE786468 JYZ786463:JZA786468 KIV786463:KIW786468 KSR786463:KSS786468 LCN786463:LCO786468 LMJ786463:LMK786468 LWF786463:LWG786468 MGB786463:MGC786468 MPX786463:MPY786468 MZT786463:MZU786468 NJP786463:NJQ786468 NTL786463:NTM786468 ODH786463:ODI786468 OND786463:ONE786468 OWZ786463:OXA786468 PGV786463:PGW786468 PQR786463:PQS786468 QAN786463:QAO786468 QKJ786463:QKK786468 QUF786463:QUG786468 REB786463:REC786468 RNX786463:RNY786468 RXT786463:RXU786468 SHP786463:SHQ786468 SRL786463:SRM786468 TBH786463:TBI786468 TLD786463:TLE786468 TUZ786463:TVA786468 UEV786463:UEW786468 UOR786463:UOS786468 UYN786463:UYO786468 VIJ786463:VIK786468 VSF786463:VSG786468 WCB786463:WCC786468 WLX786463:WLY786468 WVT786463:WVU786468 L851999:M852004 JH851999:JI852004 TD851999:TE852004 ACZ851999:ADA852004 AMV851999:AMW852004 AWR851999:AWS852004 BGN851999:BGO852004 BQJ851999:BQK852004 CAF851999:CAG852004 CKB851999:CKC852004 CTX851999:CTY852004 DDT851999:DDU852004 DNP851999:DNQ852004 DXL851999:DXM852004 EHH851999:EHI852004 ERD851999:ERE852004 FAZ851999:FBA852004 FKV851999:FKW852004 FUR851999:FUS852004 GEN851999:GEO852004 GOJ851999:GOK852004 GYF851999:GYG852004 HIB851999:HIC852004 HRX851999:HRY852004 IBT851999:IBU852004 ILP851999:ILQ852004 IVL851999:IVM852004 JFH851999:JFI852004 JPD851999:JPE852004 JYZ851999:JZA852004 KIV851999:KIW852004 KSR851999:KSS852004 LCN851999:LCO852004 LMJ851999:LMK852004 LWF851999:LWG852004 MGB851999:MGC852004 MPX851999:MPY852004 MZT851999:MZU852004 NJP851999:NJQ852004 NTL851999:NTM852004 ODH851999:ODI852004 OND851999:ONE852004 OWZ851999:OXA852004 PGV851999:PGW852004 PQR851999:PQS852004 QAN851999:QAO852004 QKJ851999:QKK852004 QUF851999:QUG852004 REB851999:REC852004 RNX851999:RNY852004 RXT851999:RXU852004 SHP851999:SHQ852004 SRL851999:SRM852004 TBH851999:TBI852004 TLD851999:TLE852004 TUZ851999:TVA852004 UEV851999:UEW852004 UOR851999:UOS852004 UYN851999:UYO852004 VIJ851999:VIK852004 VSF851999:VSG852004 WCB851999:WCC852004 WLX851999:WLY852004 WVT851999:WVU852004 L917535:M917540 JH917535:JI917540 TD917535:TE917540 ACZ917535:ADA917540 AMV917535:AMW917540 AWR917535:AWS917540 BGN917535:BGO917540 BQJ917535:BQK917540 CAF917535:CAG917540 CKB917535:CKC917540 CTX917535:CTY917540 DDT917535:DDU917540 DNP917535:DNQ917540 DXL917535:DXM917540 EHH917535:EHI917540 ERD917535:ERE917540 FAZ917535:FBA917540 FKV917535:FKW917540 FUR917535:FUS917540 GEN917535:GEO917540 GOJ917535:GOK917540 GYF917535:GYG917540 HIB917535:HIC917540 HRX917535:HRY917540 IBT917535:IBU917540 ILP917535:ILQ917540 IVL917535:IVM917540 JFH917535:JFI917540 JPD917535:JPE917540 JYZ917535:JZA917540 KIV917535:KIW917540 KSR917535:KSS917540 LCN917535:LCO917540 LMJ917535:LMK917540 LWF917535:LWG917540 MGB917535:MGC917540 MPX917535:MPY917540 MZT917535:MZU917540 NJP917535:NJQ917540 NTL917535:NTM917540 ODH917535:ODI917540 OND917535:ONE917540 OWZ917535:OXA917540 PGV917535:PGW917540 PQR917535:PQS917540 QAN917535:QAO917540 QKJ917535:QKK917540 QUF917535:QUG917540 REB917535:REC917540 RNX917535:RNY917540 RXT917535:RXU917540 SHP917535:SHQ917540 SRL917535:SRM917540 TBH917535:TBI917540 TLD917535:TLE917540 TUZ917535:TVA917540 UEV917535:UEW917540 UOR917535:UOS917540 UYN917535:UYO917540 VIJ917535:VIK917540 VSF917535:VSG917540 WCB917535:WCC917540 WLX917535:WLY917540 WVT917535:WVU917540 L983071:M983076 JH983071:JI983076 TD983071:TE983076 ACZ983071:ADA983076 AMV983071:AMW983076 AWR983071:AWS983076 BGN983071:BGO983076 BQJ983071:BQK983076 CAF983071:CAG983076 CKB983071:CKC983076 CTX983071:CTY983076 DDT983071:DDU983076 DNP983071:DNQ983076 DXL983071:DXM983076 EHH983071:EHI983076 ERD983071:ERE983076 FAZ983071:FBA983076 FKV983071:FKW983076 FUR983071:FUS983076 GEN983071:GEO983076 GOJ983071:GOK983076 GYF983071:GYG983076 HIB983071:HIC983076 HRX983071:HRY983076 IBT983071:IBU983076 ILP983071:ILQ983076 IVL983071:IVM983076 JFH983071:JFI983076 JPD983071:JPE983076 JYZ983071:JZA983076 KIV983071:KIW983076 KSR983071:KSS983076 LCN983071:LCO983076 LMJ983071:LMK983076 LWF983071:LWG983076 MGB983071:MGC983076 MPX983071:MPY983076 MZT983071:MZU983076 NJP983071:NJQ983076 NTL983071:NTM983076 ODH983071:ODI983076 OND983071:ONE983076 OWZ983071:OXA983076 PGV983071:PGW983076 PQR983071:PQS983076 QAN983071:QAO983076 QKJ983071:QKK983076 QUF983071:QUG983076 REB983071:REC983076 RNX983071:RNY983076 RXT983071:RXU983076 SHP983071:SHQ983076 SRL983071:SRM983076 TBH983071:TBI983076 TLD983071:TLE983076 TUZ983071:TVA983076 UEV983071:UEW983076 UOR983071:UOS983076 UYN983071:UYO983076 VIJ983071:VIK983076 VSF983071:VSG983076 WCB983071:WCC983076 WLX983071:WLY983076 WVT983071:WVU983076 L43:M48 JH43:JI48 TD43:TE48 ACZ43:ADA48 AMV43:AMW48 AWR43:AWS48 BGN43:BGO48 BQJ43:BQK48 CAF43:CAG48 CKB43:CKC48 CTX43:CTY48 DDT43:DDU48 DNP43:DNQ48 DXL43:DXM48 EHH43:EHI48 ERD43:ERE48 FAZ43:FBA48 FKV43:FKW48 FUR43:FUS48 GEN43:GEO48 GOJ43:GOK48 GYF43:GYG48 HIB43:HIC48 HRX43:HRY48 IBT43:IBU48 ILP43:ILQ48 IVL43:IVM48 JFH43:JFI48 JPD43:JPE48 JYZ43:JZA48 KIV43:KIW48 KSR43:KSS48 LCN43:LCO48 LMJ43:LMK48 LWF43:LWG48 MGB43:MGC48 MPX43:MPY48 MZT43:MZU48 NJP43:NJQ48 NTL43:NTM48 ODH43:ODI48 OND43:ONE48 OWZ43:OXA48 PGV43:PGW48 PQR43:PQS48 QAN43:QAO48 QKJ43:QKK48 QUF43:QUG48 REB43:REC48 RNX43:RNY48 RXT43:RXU48 SHP43:SHQ48 SRL43:SRM48 TBH43:TBI48 TLD43:TLE48 TUZ43:TVA48 UEV43:UEW48 UOR43:UOS48 UYN43:UYO48 VIJ43:VIK48 VSF43:VSG48 WCB43:WCC48 WLX43:WLY48 WVT43:WVU48 L65579:M65584 JH65579:JI65584 TD65579:TE65584 ACZ65579:ADA65584 AMV65579:AMW65584 AWR65579:AWS65584 BGN65579:BGO65584 BQJ65579:BQK65584 CAF65579:CAG65584 CKB65579:CKC65584 CTX65579:CTY65584 DDT65579:DDU65584 DNP65579:DNQ65584 DXL65579:DXM65584 EHH65579:EHI65584 ERD65579:ERE65584 FAZ65579:FBA65584 FKV65579:FKW65584 FUR65579:FUS65584 GEN65579:GEO65584 GOJ65579:GOK65584 GYF65579:GYG65584 HIB65579:HIC65584 HRX65579:HRY65584 IBT65579:IBU65584 ILP65579:ILQ65584 IVL65579:IVM65584 JFH65579:JFI65584 JPD65579:JPE65584 JYZ65579:JZA65584 KIV65579:KIW65584 KSR65579:KSS65584 LCN65579:LCO65584 LMJ65579:LMK65584 LWF65579:LWG65584 MGB65579:MGC65584 MPX65579:MPY65584 MZT65579:MZU65584 NJP65579:NJQ65584 NTL65579:NTM65584 ODH65579:ODI65584 OND65579:ONE65584 OWZ65579:OXA65584 PGV65579:PGW65584 PQR65579:PQS65584 QAN65579:QAO65584 QKJ65579:QKK65584 QUF65579:QUG65584 REB65579:REC65584 RNX65579:RNY65584 RXT65579:RXU65584 SHP65579:SHQ65584 SRL65579:SRM65584 TBH65579:TBI65584 TLD65579:TLE65584 TUZ65579:TVA65584 UEV65579:UEW65584 UOR65579:UOS65584 UYN65579:UYO65584 VIJ65579:VIK65584 VSF65579:VSG65584 WCB65579:WCC65584 WLX65579:WLY65584 WVT65579:WVU65584 L131115:M131120 JH131115:JI131120 TD131115:TE131120 ACZ131115:ADA131120 AMV131115:AMW131120 AWR131115:AWS131120 BGN131115:BGO131120 BQJ131115:BQK131120 CAF131115:CAG131120 CKB131115:CKC131120 CTX131115:CTY131120 DDT131115:DDU131120 DNP131115:DNQ131120 DXL131115:DXM131120 EHH131115:EHI131120 ERD131115:ERE131120 FAZ131115:FBA131120 FKV131115:FKW131120 FUR131115:FUS131120 GEN131115:GEO131120 GOJ131115:GOK131120 GYF131115:GYG131120 HIB131115:HIC131120 HRX131115:HRY131120 IBT131115:IBU131120 ILP131115:ILQ131120 IVL131115:IVM131120 JFH131115:JFI131120 JPD131115:JPE131120 JYZ131115:JZA131120 KIV131115:KIW131120 KSR131115:KSS131120 LCN131115:LCO131120 LMJ131115:LMK131120 LWF131115:LWG131120 MGB131115:MGC131120 MPX131115:MPY131120 MZT131115:MZU131120 NJP131115:NJQ131120 NTL131115:NTM131120 ODH131115:ODI131120 OND131115:ONE131120 OWZ131115:OXA131120 PGV131115:PGW131120 PQR131115:PQS131120 QAN131115:QAO131120 QKJ131115:QKK131120 QUF131115:QUG131120 REB131115:REC131120 RNX131115:RNY131120 RXT131115:RXU131120 SHP131115:SHQ131120 SRL131115:SRM131120 TBH131115:TBI131120 TLD131115:TLE131120 TUZ131115:TVA131120 UEV131115:UEW131120 UOR131115:UOS131120 UYN131115:UYO131120 VIJ131115:VIK131120 VSF131115:VSG131120 WCB131115:WCC131120 WLX131115:WLY131120 WVT131115:WVU131120 L196651:M196656 JH196651:JI196656 TD196651:TE196656 ACZ196651:ADA196656 AMV196651:AMW196656 AWR196651:AWS196656 BGN196651:BGO196656 BQJ196651:BQK196656 CAF196651:CAG196656 CKB196651:CKC196656 CTX196651:CTY196656 DDT196651:DDU196656 DNP196651:DNQ196656 DXL196651:DXM196656 EHH196651:EHI196656 ERD196651:ERE196656 FAZ196651:FBA196656 FKV196651:FKW196656 FUR196651:FUS196656 GEN196651:GEO196656 GOJ196651:GOK196656 GYF196651:GYG196656 HIB196651:HIC196656 HRX196651:HRY196656 IBT196651:IBU196656 ILP196651:ILQ196656 IVL196651:IVM196656 JFH196651:JFI196656 JPD196651:JPE196656 JYZ196651:JZA196656 KIV196651:KIW196656 KSR196651:KSS196656 LCN196651:LCO196656 LMJ196651:LMK196656 LWF196651:LWG196656 MGB196651:MGC196656 MPX196651:MPY196656 MZT196651:MZU196656 NJP196651:NJQ196656 NTL196651:NTM196656 ODH196651:ODI196656 OND196651:ONE196656 OWZ196651:OXA196656 PGV196651:PGW196656 PQR196651:PQS196656 QAN196651:QAO196656 QKJ196651:QKK196656 QUF196651:QUG196656 REB196651:REC196656 RNX196651:RNY196656 RXT196651:RXU196656 SHP196651:SHQ196656 SRL196651:SRM196656 TBH196651:TBI196656 TLD196651:TLE196656 TUZ196651:TVA196656 UEV196651:UEW196656 UOR196651:UOS196656 UYN196651:UYO196656 VIJ196651:VIK196656 VSF196651:VSG196656 WCB196651:WCC196656 WLX196651:WLY196656 WVT196651:WVU196656 L262187:M262192 JH262187:JI262192 TD262187:TE262192 ACZ262187:ADA262192 AMV262187:AMW262192 AWR262187:AWS262192 BGN262187:BGO262192 BQJ262187:BQK262192 CAF262187:CAG262192 CKB262187:CKC262192 CTX262187:CTY262192 DDT262187:DDU262192 DNP262187:DNQ262192 DXL262187:DXM262192 EHH262187:EHI262192 ERD262187:ERE262192 FAZ262187:FBA262192 FKV262187:FKW262192 FUR262187:FUS262192 GEN262187:GEO262192 GOJ262187:GOK262192 GYF262187:GYG262192 HIB262187:HIC262192 HRX262187:HRY262192 IBT262187:IBU262192 ILP262187:ILQ262192 IVL262187:IVM262192 JFH262187:JFI262192 JPD262187:JPE262192 JYZ262187:JZA262192 KIV262187:KIW262192 KSR262187:KSS262192 LCN262187:LCO262192 LMJ262187:LMK262192 LWF262187:LWG262192 MGB262187:MGC262192 MPX262187:MPY262192 MZT262187:MZU262192 NJP262187:NJQ262192 NTL262187:NTM262192 ODH262187:ODI262192 OND262187:ONE262192 OWZ262187:OXA262192 PGV262187:PGW262192 PQR262187:PQS262192 QAN262187:QAO262192 QKJ262187:QKK262192 QUF262187:QUG262192 REB262187:REC262192 RNX262187:RNY262192 RXT262187:RXU262192 SHP262187:SHQ262192 SRL262187:SRM262192 TBH262187:TBI262192 TLD262187:TLE262192 TUZ262187:TVA262192 UEV262187:UEW262192 UOR262187:UOS262192 UYN262187:UYO262192 VIJ262187:VIK262192 VSF262187:VSG262192 WCB262187:WCC262192 WLX262187:WLY262192 WVT262187:WVU262192 L327723:M327728 JH327723:JI327728 TD327723:TE327728 ACZ327723:ADA327728 AMV327723:AMW327728 AWR327723:AWS327728 BGN327723:BGO327728 BQJ327723:BQK327728 CAF327723:CAG327728 CKB327723:CKC327728 CTX327723:CTY327728 DDT327723:DDU327728 DNP327723:DNQ327728 DXL327723:DXM327728 EHH327723:EHI327728 ERD327723:ERE327728 FAZ327723:FBA327728 FKV327723:FKW327728 FUR327723:FUS327728 GEN327723:GEO327728 GOJ327723:GOK327728 GYF327723:GYG327728 HIB327723:HIC327728 HRX327723:HRY327728 IBT327723:IBU327728 ILP327723:ILQ327728 IVL327723:IVM327728 JFH327723:JFI327728 JPD327723:JPE327728 JYZ327723:JZA327728 KIV327723:KIW327728 KSR327723:KSS327728 LCN327723:LCO327728 LMJ327723:LMK327728 LWF327723:LWG327728 MGB327723:MGC327728 MPX327723:MPY327728 MZT327723:MZU327728 NJP327723:NJQ327728 NTL327723:NTM327728 ODH327723:ODI327728 OND327723:ONE327728 OWZ327723:OXA327728 PGV327723:PGW327728 PQR327723:PQS327728 QAN327723:QAO327728 QKJ327723:QKK327728 QUF327723:QUG327728 REB327723:REC327728 RNX327723:RNY327728 RXT327723:RXU327728 SHP327723:SHQ327728 SRL327723:SRM327728 TBH327723:TBI327728 TLD327723:TLE327728 TUZ327723:TVA327728 UEV327723:UEW327728 UOR327723:UOS327728 UYN327723:UYO327728 VIJ327723:VIK327728 VSF327723:VSG327728 WCB327723:WCC327728 WLX327723:WLY327728 WVT327723:WVU327728 L393259:M393264 JH393259:JI393264 TD393259:TE393264 ACZ393259:ADA393264 AMV393259:AMW393264 AWR393259:AWS393264 BGN393259:BGO393264 BQJ393259:BQK393264 CAF393259:CAG393264 CKB393259:CKC393264 CTX393259:CTY393264 DDT393259:DDU393264 DNP393259:DNQ393264 DXL393259:DXM393264 EHH393259:EHI393264 ERD393259:ERE393264 FAZ393259:FBA393264 FKV393259:FKW393264 FUR393259:FUS393264 GEN393259:GEO393264 GOJ393259:GOK393264 GYF393259:GYG393264 HIB393259:HIC393264 HRX393259:HRY393264 IBT393259:IBU393264 ILP393259:ILQ393264 IVL393259:IVM393264 JFH393259:JFI393264 JPD393259:JPE393264 JYZ393259:JZA393264 KIV393259:KIW393264 KSR393259:KSS393264 LCN393259:LCO393264 LMJ393259:LMK393264 LWF393259:LWG393264 MGB393259:MGC393264 MPX393259:MPY393264 MZT393259:MZU393264 NJP393259:NJQ393264 NTL393259:NTM393264 ODH393259:ODI393264 OND393259:ONE393264 OWZ393259:OXA393264 PGV393259:PGW393264 PQR393259:PQS393264 QAN393259:QAO393264 QKJ393259:QKK393264 QUF393259:QUG393264 REB393259:REC393264 RNX393259:RNY393264 RXT393259:RXU393264 SHP393259:SHQ393264 SRL393259:SRM393264 TBH393259:TBI393264 TLD393259:TLE393264 TUZ393259:TVA393264 UEV393259:UEW393264 UOR393259:UOS393264 UYN393259:UYO393264 VIJ393259:VIK393264 VSF393259:VSG393264 WCB393259:WCC393264 WLX393259:WLY393264 WVT393259:WVU393264 L458795:M458800 JH458795:JI458800 TD458795:TE458800 ACZ458795:ADA458800 AMV458795:AMW458800 AWR458795:AWS458800 BGN458795:BGO458800 BQJ458795:BQK458800 CAF458795:CAG458800 CKB458795:CKC458800 CTX458795:CTY458800 DDT458795:DDU458800 DNP458795:DNQ458800 DXL458795:DXM458800 EHH458795:EHI458800 ERD458795:ERE458800 FAZ458795:FBA458800 FKV458795:FKW458800 FUR458795:FUS458800 GEN458795:GEO458800 GOJ458795:GOK458800 GYF458795:GYG458800 HIB458795:HIC458800 HRX458795:HRY458800 IBT458795:IBU458800 ILP458795:ILQ458800 IVL458795:IVM458800 JFH458795:JFI458800 JPD458795:JPE458800 JYZ458795:JZA458800 KIV458795:KIW458800 KSR458795:KSS458800 LCN458795:LCO458800 LMJ458795:LMK458800 LWF458795:LWG458800 MGB458795:MGC458800 MPX458795:MPY458800 MZT458795:MZU458800 NJP458795:NJQ458800 NTL458795:NTM458800 ODH458795:ODI458800 OND458795:ONE458800 OWZ458795:OXA458800 PGV458795:PGW458800 PQR458795:PQS458800 QAN458795:QAO458800 QKJ458795:QKK458800 QUF458795:QUG458800 REB458795:REC458800 RNX458795:RNY458800 RXT458795:RXU458800 SHP458795:SHQ458800 SRL458795:SRM458800 TBH458795:TBI458800 TLD458795:TLE458800 TUZ458795:TVA458800 UEV458795:UEW458800 UOR458795:UOS458800 UYN458795:UYO458800 VIJ458795:VIK458800 VSF458795:VSG458800 WCB458795:WCC458800 WLX458795:WLY458800 WVT458795:WVU458800 L524331:M524336 JH524331:JI524336 TD524331:TE524336 ACZ524331:ADA524336 AMV524331:AMW524336 AWR524331:AWS524336 BGN524331:BGO524336 BQJ524331:BQK524336 CAF524331:CAG524336 CKB524331:CKC524336 CTX524331:CTY524336 DDT524331:DDU524336 DNP524331:DNQ524336 DXL524331:DXM524336 EHH524331:EHI524336 ERD524331:ERE524336 FAZ524331:FBA524336 FKV524331:FKW524336 FUR524331:FUS524336 GEN524331:GEO524336 GOJ524331:GOK524336 GYF524331:GYG524336 HIB524331:HIC524336 HRX524331:HRY524336 IBT524331:IBU524336 ILP524331:ILQ524336 IVL524331:IVM524336 JFH524331:JFI524336 JPD524331:JPE524336 JYZ524331:JZA524336 KIV524331:KIW524336 KSR524331:KSS524336 LCN524331:LCO524336 LMJ524331:LMK524336 LWF524331:LWG524336 MGB524331:MGC524336 MPX524331:MPY524336 MZT524331:MZU524336 NJP524331:NJQ524336 NTL524331:NTM524336 ODH524331:ODI524336 OND524331:ONE524336 OWZ524331:OXA524336 PGV524331:PGW524336 PQR524331:PQS524336 QAN524331:QAO524336 QKJ524331:QKK524336 QUF524331:QUG524336 REB524331:REC524336 RNX524331:RNY524336 RXT524331:RXU524336 SHP524331:SHQ524336 SRL524331:SRM524336 TBH524331:TBI524336 TLD524331:TLE524336 TUZ524331:TVA524336 UEV524331:UEW524336 UOR524331:UOS524336 UYN524331:UYO524336 VIJ524331:VIK524336 VSF524331:VSG524336 WCB524331:WCC524336 WLX524331:WLY524336 WVT524331:WVU524336 L589867:M589872 JH589867:JI589872 TD589867:TE589872 ACZ589867:ADA589872 AMV589867:AMW589872 AWR589867:AWS589872 BGN589867:BGO589872 BQJ589867:BQK589872 CAF589867:CAG589872 CKB589867:CKC589872 CTX589867:CTY589872 DDT589867:DDU589872 DNP589867:DNQ589872 DXL589867:DXM589872 EHH589867:EHI589872 ERD589867:ERE589872 FAZ589867:FBA589872 FKV589867:FKW589872 FUR589867:FUS589872 GEN589867:GEO589872 GOJ589867:GOK589872 GYF589867:GYG589872 HIB589867:HIC589872 HRX589867:HRY589872 IBT589867:IBU589872 ILP589867:ILQ589872 IVL589867:IVM589872 JFH589867:JFI589872 JPD589867:JPE589872 JYZ589867:JZA589872 KIV589867:KIW589872 KSR589867:KSS589872 LCN589867:LCO589872 LMJ589867:LMK589872 LWF589867:LWG589872 MGB589867:MGC589872 MPX589867:MPY589872 MZT589867:MZU589872 NJP589867:NJQ589872 NTL589867:NTM589872 ODH589867:ODI589872 OND589867:ONE589872 OWZ589867:OXA589872 PGV589867:PGW589872 PQR589867:PQS589872 QAN589867:QAO589872 QKJ589867:QKK589872 QUF589867:QUG589872 REB589867:REC589872 RNX589867:RNY589872 RXT589867:RXU589872 SHP589867:SHQ589872 SRL589867:SRM589872 TBH589867:TBI589872 TLD589867:TLE589872 TUZ589867:TVA589872 UEV589867:UEW589872 UOR589867:UOS589872 UYN589867:UYO589872 VIJ589867:VIK589872 VSF589867:VSG589872 WCB589867:WCC589872 WLX589867:WLY589872 WVT589867:WVU589872 L655403:M655408 JH655403:JI655408 TD655403:TE655408 ACZ655403:ADA655408 AMV655403:AMW655408 AWR655403:AWS655408 BGN655403:BGO655408 BQJ655403:BQK655408 CAF655403:CAG655408 CKB655403:CKC655408 CTX655403:CTY655408 DDT655403:DDU655408 DNP655403:DNQ655408 DXL655403:DXM655408 EHH655403:EHI655408 ERD655403:ERE655408 FAZ655403:FBA655408 FKV655403:FKW655408 FUR655403:FUS655408 GEN655403:GEO655408 GOJ655403:GOK655408 GYF655403:GYG655408 HIB655403:HIC655408 HRX655403:HRY655408 IBT655403:IBU655408 ILP655403:ILQ655408 IVL655403:IVM655408 JFH655403:JFI655408 JPD655403:JPE655408 JYZ655403:JZA655408 KIV655403:KIW655408 KSR655403:KSS655408 LCN655403:LCO655408 LMJ655403:LMK655408 LWF655403:LWG655408 MGB655403:MGC655408 MPX655403:MPY655408 MZT655403:MZU655408 NJP655403:NJQ655408 NTL655403:NTM655408 ODH655403:ODI655408 OND655403:ONE655408 OWZ655403:OXA655408 PGV655403:PGW655408 PQR655403:PQS655408 QAN655403:QAO655408 QKJ655403:QKK655408 QUF655403:QUG655408 REB655403:REC655408 RNX655403:RNY655408 RXT655403:RXU655408 SHP655403:SHQ655408 SRL655403:SRM655408 TBH655403:TBI655408 TLD655403:TLE655408 TUZ655403:TVA655408 UEV655403:UEW655408 UOR655403:UOS655408 UYN655403:UYO655408 VIJ655403:VIK655408 VSF655403:VSG655408 WCB655403:WCC655408 WLX655403:WLY655408 WVT655403:WVU655408 L720939:M720944 JH720939:JI720944 TD720939:TE720944 ACZ720939:ADA720944 AMV720939:AMW720944 AWR720939:AWS720944 BGN720939:BGO720944 BQJ720939:BQK720944 CAF720939:CAG720944 CKB720939:CKC720944 CTX720939:CTY720944 DDT720939:DDU720944 DNP720939:DNQ720944 DXL720939:DXM720944 EHH720939:EHI720944 ERD720939:ERE720944 FAZ720939:FBA720944 FKV720939:FKW720944 FUR720939:FUS720944 GEN720939:GEO720944 GOJ720939:GOK720944 GYF720939:GYG720944 HIB720939:HIC720944 HRX720939:HRY720944 IBT720939:IBU720944 ILP720939:ILQ720944 IVL720939:IVM720944 JFH720939:JFI720944 JPD720939:JPE720944 JYZ720939:JZA720944 KIV720939:KIW720944 KSR720939:KSS720944 LCN720939:LCO720944 LMJ720939:LMK720944 LWF720939:LWG720944 MGB720939:MGC720944 MPX720939:MPY720944 MZT720939:MZU720944 NJP720939:NJQ720944 NTL720939:NTM720944 ODH720939:ODI720944 OND720939:ONE720944 OWZ720939:OXA720944 PGV720939:PGW720944 PQR720939:PQS720944 QAN720939:QAO720944 QKJ720939:QKK720944 QUF720939:QUG720944 REB720939:REC720944 RNX720939:RNY720944 RXT720939:RXU720944 SHP720939:SHQ720944 SRL720939:SRM720944 TBH720939:TBI720944 TLD720939:TLE720944 TUZ720939:TVA720944 UEV720939:UEW720944 UOR720939:UOS720944 UYN720939:UYO720944 VIJ720939:VIK720944 VSF720939:VSG720944 WCB720939:WCC720944 WLX720939:WLY720944 WVT720939:WVU720944 L786475:M786480 JH786475:JI786480 TD786475:TE786480 ACZ786475:ADA786480 AMV786475:AMW786480 AWR786475:AWS786480 BGN786475:BGO786480 BQJ786475:BQK786480 CAF786475:CAG786480 CKB786475:CKC786480 CTX786475:CTY786480 DDT786475:DDU786480 DNP786475:DNQ786480 DXL786475:DXM786480 EHH786475:EHI786480 ERD786475:ERE786480 FAZ786475:FBA786480 FKV786475:FKW786480 FUR786475:FUS786480 GEN786475:GEO786480 GOJ786475:GOK786480 GYF786475:GYG786480 HIB786475:HIC786480 HRX786475:HRY786480 IBT786475:IBU786480 ILP786475:ILQ786480 IVL786475:IVM786480 JFH786475:JFI786480 JPD786475:JPE786480 JYZ786475:JZA786480 KIV786475:KIW786480 KSR786475:KSS786480 LCN786475:LCO786480 LMJ786475:LMK786480 LWF786475:LWG786480 MGB786475:MGC786480 MPX786475:MPY786480 MZT786475:MZU786480 NJP786475:NJQ786480 NTL786475:NTM786480 ODH786475:ODI786480 OND786475:ONE786480 OWZ786475:OXA786480 PGV786475:PGW786480 PQR786475:PQS786480 QAN786475:QAO786480 QKJ786475:QKK786480 QUF786475:QUG786480 REB786475:REC786480 RNX786475:RNY786480 RXT786475:RXU786480 SHP786475:SHQ786480 SRL786475:SRM786480 TBH786475:TBI786480 TLD786475:TLE786480 TUZ786475:TVA786480 UEV786475:UEW786480 UOR786475:UOS786480 UYN786475:UYO786480 VIJ786475:VIK786480 VSF786475:VSG786480 WCB786475:WCC786480 WLX786475:WLY786480 WVT786475:WVU786480 L852011:M852016 JH852011:JI852016 TD852011:TE852016 ACZ852011:ADA852016 AMV852011:AMW852016 AWR852011:AWS852016 BGN852011:BGO852016 BQJ852011:BQK852016 CAF852011:CAG852016 CKB852011:CKC852016 CTX852011:CTY852016 DDT852011:DDU852016 DNP852011:DNQ852016 DXL852011:DXM852016 EHH852011:EHI852016 ERD852011:ERE852016 FAZ852011:FBA852016 FKV852011:FKW852016 FUR852011:FUS852016 GEN852011:GEO852016 GOJ852011:GOK852016 GYF852011:GYG852016 HIB852011:HIC852016 HRX852011:HRY852016 IBT852011:IBU852016 ILP852011:ILQ852016 IVL852011:IVM852016 JFH852011:JFI852016 JPD852011:JPE852016 JYZ852011:JZA852016 KIV852011:KIW852016 KSR852011:KSS852016 LCN852011:LCO852016 LMJ852011:LMK852016 LWF852011:LWG852016 MGB852011:MGC852016 MPX852011:MPY852016 MZT852011:MZU852016 NJP852011:NJQ852016 NTL852011:NTM852016 ODH852011:ODI852016 OND852011:ONE852016 OWZ852011:OXA852016 PGV852011:PGW852016 PQR852011:PQS852016 QAN852011:QAO852016 QKJ852011:QKK852016 QUF852011:QUG852016 REB852011:REC852016 RNX852011:RNY852016 RXT852011:RXU852016 SHP852011:SHQ852016 SRL852011:SRM852016 TBH852011:TBI852016 TLD852011:TLE852016 TUZ852011:TVA852016 UEV852011:UEW852016 UOR852011:UOS852016 UYN852011:UYO852016 VIJ852011:VIK852016 VSF852011:VSG852016 WCB852011:WCC852016 WLX852011:WLY852016 WVT852011:WVU852016 L917547:M917552 JH917547:JI917552 TD917547:TE917552 ACZ917547:ADA917552 AMV917547:AMW917552 AWR917547:AWS917552 BGN917547:BGO917552 BQJ917547:BQK917552 CAF917547:CAG917552 CKB917547:CKC917552 CTX917547:CTY917552 DDT917547:DDU917552 DNP917547:DNQ917552 DXL917547:DXM917552 EHH917547:EHI917552 ERD917547:ERE917552 FAZ917547:FBA917552 FKV917547:FKW917552 FUR917547:FUS917552 GEN917547:GEO917552 GOJ917547:GOK917552 GYF917547:GYG917552 HIB917547:HIC917552 HRX917547:HRY917552 IBT917547:IBU917552 ILP917547:ILQ917552 IVL917547:IVM917552 JFH917547:JFI917552 JPD917547:JPE917552 JYZ917547:JZA917552 KIV917547:KIW917552 KSR917547:KSS917552 LCN917547:LCO917552 LMJ917547:LMK917552 LWF917547:LWG917552 MGB917547:MGC917552 MPX917547:MPY917552 MZT917547:MZU917552 NJP917547:NJQ917552 NTL917547:NTM917552 ODH917547:ODI917552 OND917547:ONE917552 OWZ917547:OXA917552 PGV917547:PGW917552 PQR917547:PQS917552 QAN917547:QAO917552 QKJ917547:QKK917552 QUF917547:QUG917552 REB917547:REC917552 RNX917547:RNY917552 RXT917547:RXU917552 SHP917547:SHQ917552 SRL917547:SRM917552 TBH917547:TBI917552 TLD917547:TLE917552 TUZ917547:TVA917552 UEV917547:UEW917552 UOR917547:UOS917552 UYN917547:UYO917552 VIJ917547:VIK917552 VSF917547:VSG917552 WCB917547:WCC917552 WLX917547:WLY917552 WVT917547:WVU917552 L983083:M983088 JH983083:JI983088 TD983083:TE983088 ACZ983083:ADA983088 AMV983083:AMW983088 AWR983083:AWS983088 BGN983083:BGO983088 BQJ983083:BQK983088 CAF983083:CAG983088 CKB983083:CKC983088 CTX983083:CTY983088 DDT983083:DDU983088 DNP983083:DNQ983088 DXL983083:DXM983088 EHH983083:EHI983088 ERD983083:ERE983088 FAZ983083:FBA983088 FKV983083:FKW983088 FUR983083:FUS983088 GEN983083:GEO983088 GOJ983083:GOK983088 GYF983083:GYG983088 HIB983083:HIC983088 HRX983083:HRY983088 IBT983083:IBU983088 ILP983083:ILQ983088 IVL983083:IVM983088 JFH983083:JFI983088 JPD983083:JPE983088 JYZ983083:JZA983088 KIV983083:KIW983088 KSR983083:KSS983088 LCN983083:LCO983088 LMJ983083:LMK983088 LWF983083:LWG983088 MGB983083:MGC983088 MPX983083:MPY983088 MZT983083:MZU983088 NJP983083:NJQ983088 NTL983083:NTM983088 ODH983083:ODI983088 OND983083:ONE983088 OWZ983083:OXA983088 PGV983083:PGW983088 PQR983083:PQS983088 QAN983083:QAO983088 QKJ983083:QKK983088 QUF983083:QUG983088 REB983083:REC983088 RNX983083:RNY983088 RXT983083:RXU983088 SHP983083:SHQ983088 SRL983083:SRM983088 TBH983083:TBI983088 TLD983083:TLE983088 TUZ983083:TVA983088 UEV983083:UEW983088 UOR983083:UOS983088 UYN983083:UYO983088 VIJ983083:VIK983088 VSF983083:VSG983088 WCB983083:WCC983088 WLX983083:WLY983088 WVT983083:WVU983088" xr:uid="{DDBA7565-CD86-452B-B713-59AFDE4ECB38}">
      <formula1>StructureConsistence</formula1>
    </dataValidation>
    <dataValidation type="list" allowBlank="1" showInputMessage="1" showErrorMessage="1" sqref="K31:K36 JG31:JG36 TC31:TC36 ACY31:ACY36 AMU31:AMU36 AWQ31:AWQ36 BGM31:BGM36 BQI31:BQI36 CAE31:CAE36 CKA31:CKA36 CTW31:CTW36 DDS31:DDS36 DNO31:DNO36 DXK31:DXK36 EHG31:EHG36 ERC31:ERC36 FAY31:FAY36 FKU31:FKU36 FUQ31:FUQ36 GEM31:GEM36 GOI31:GOI36 GYE31:GYE36 HIA31:HIA36 HRW31:HRW36 IBS31:IBS36 ILO31:ILO36 IVK31:IVK36 JFG31:JFG36 JPC31:JPC36 JYY31:JYY36 KIU31:KIU36 KSQ31:KSQ36 LCM31:LCM36 LMI31:LMI36 LWE31:LWE36 MGA31:MGA36 MPW31:MPW36 MZS31:MZS36 NJO31:NJO36 NTK31:NTK36 ODG31:ODG36 ONC31:ONC36 OWY31:OWY36 PGU31:PGU36 PQQ31:PQQ36 QAM31:QAM36 QKI31:QKI36 QUE31:QUE36 REA31:REA36 RNW31:RNW36 RXS31:RXS36 SHO31:SHO36 SRK31:SRK36 TBG31:TBG36 TLC31:TLC36 TUY31:TUY36 UEU31:UEU36 UOQ31:UOQ36 UYM31:UYM36 VII31:VII36 VSE31:VSE36 WCA31:WCA36 WLW31:WLW36 WVS31:WVS36 K65567:K65572 JG65567:JG65572 TC65567:TC65572 ACY65567:ACY65572 AMU65567:AMU65572 AWQ65567:AWQ65572 BGM65567:BGM65572 BQI65567:BQI65572 CAE65567:CAE65572 CKA65567:CKA65572 CTW65567:CTW65572 DDS65567:DDS65572 DNO65567:DNO65572 DXK65567:DXK65572 EHG65567:EHG65572 ERC65567:ERC65572 FAY65567:FAY65572 FKU65567:FKU65572 FUQ65567:FUQ65572 GEM65567:GEM65572 GOI65567:GOI65572 GYE65567:GYE65572 HIA65567:HIA65572 HRW65567:HRW65572 IBS65567:IBS65572 ILO65567:ILO65572 IVK65567:IVK65572 JFG65567:JFG65572 JPC65567:JPC65572 JYY65567:JYY65572 KIU65567:KIU65572 KSQ65567:KSQ65572 LCM65567:LCM65572 LMI65567:LMI65572 LWE65567:LWE65572 MGA65567:MGA65572 MPW65567:MPW65572 MZS65567:MZS65572 NJO65567:NJO65572 NTK65567:NTK65572 ODG65567:ODG65572 ONC65567:ONC65572 OWY65567:OWY65572 PGU65567:PGU65572 PQQ65567:PQQ65572 QAM65567:QAM65572 QKI65567:QKI65572 QUE65567:QUE65572 REA65567:REA65572 RNW65567:RNW65572 RXS65567:RXS65572 SHO65567:SHO65572 SRK65567:SRK65572 TBG65567:TBG65572 TLC65567:TLC65572 TUY65567:TUY65572 UEU65567:UEU65572 UOQ65567:UOQ65572 UYM65567:UYM65572 VII65567:VII65572 VSE65567:VSE65572 WCA65567:WCA65572 WLW65567:WLW65572 WVS65567:WVS65572 K131103:K131108 JG131103:JG131108 TC131103:TC131108 ACY131103:ACY131108 AMU131103:AMU131108 AWQ131103:AWQ131108 BGM131103:BGM131108 BQI131103:BQI131108 CAE131103:CAE131108 CKA131103:CKA131108 CTW131103:CTW131108 DDS131103:DDS131108 DNO131103:DNO131108 DXK131103:DXK131108 EHG131103:EHG131108 ERC131103:ERC131108 FAY131103:FAY131108 FKU131103:FKU131108 FUQ131103:FUQ131108 GEM131103:GEM131108 GOI131103:GOI131108 GYE131103:GYE131108 HIA131103:HIA131108 HRW131103:HRW131108 IBS131103:IBS131108 ILO131103:ILO131108 IVK131103:IVK131108 JFG131103:JFG131108 JPC131103:JPC131108 JYY131103:JYY131108 KIU131103:KIU131108 KSQ131103:KSQ131108 LCM131103:LCM131108 LMI131103:LMI131108 LWE131103:LWE131108 MGA131103:MGA131108 MPW131103:MPW131108 MZS131103:MZS131108 NJO131103:NJO131108 NTK131103:NTK131108 ODG131103:ODG131108 ONC131103:ONC131108 OWY131103:OWY131108 PGU131103:PGU131108 PQQ131103:PQQ131108 QAM131103:QAM131108 QKI131103:QKI131108 QUE131103:QUE131108 REA131103:REA131108 RNW131103:RNW131108 RXS131103:RXS131108 SHO131103:SHO131108 SRK131103:SRK131108 TBG131103:TBG131108 TLC131103:TLC131108 TUY131103:TUY131108 UEU131103:UEU131108 UOQ131103:UOQ131108 UYM131103:UYM131108 VII131103:VII131108 VSE131103:VSE131108 WCA131103:WCA131108 WLW131103:WLW131108 WVS131103:WVS131108 K196639:K196644 JG196639:JG196644 TC196639:TC196644 ACY196639:ACY196644 AMU196639:AMU196644 AWQ196639:AWQ196644 BGM196639:BGM196644 BQI196639:BQI196644 CAE196639:CAE196644 CKA196639:CKA196644 CTW196639:CTW196644 DDS196639:DDS196644 DNO196639:DNO196644 DXK196639:DXK196644 EHG196639:EHG196644 ERC196639:ERC196644 FAY196639:FAY196644 FKU196639:FKU196644 FUQ196639:FUQ196644 GEM196639:GEM196644 GOI196639:GOI196644 GYE196639:GYE196644 HIA196639:HIA196644 HRW196639:HRW196644 IBS196639:IBS196644 ILO196639:ILO196644 IVK196639:IVK196644 JFG196639:JFG196644 JPC196639:JPC196644 JYY196639:JYY196644 KIU196639:KIU196644 KSQ196639:KSQ196644 LCM196639:LCM196644 LMI196639:LMI196644 LWE196639:LWE196644 MGA196639:MGA196644 MPW196639:MPW196644 MZS196639:MZS196644 NJO196639:NJO196644 NTK196639:NTK196644 ODG196639:ODG196644 ONC196639:ONC196644 OWY196639:OWY196644 PGU196639:PGU196644 PQQ196639:PQQ196644 QAM196639:QAM196644 QKI196639:QKI196644 QUE196639:QUE196644 REA196639:REA196644 RNW196639:RNW196644 RXS196639:RXS196644 SHO196639:SHO196644 SRK196639:SRK196644 TBG196639:TBG196644 TLC196639:TLC196644 TUY196639:TUY196644 UEU196639:UEU196644 UOQ196639:UOQ196644 UYM196639:UYM196644 VII196639:VII196644 VSE196639:VSE196644 WCA196639:WCA196644 WLW196639:WLW196644 WVS196639:WVS196644 K262175:K262180 JG262175:JG262180 TC262175:TC262180 ACY262175:ACY262180 AMU262175:AMU262180 AWQ262175:AWQ262180 BGM262175:BGM262180 BQI262175:BQI262180 CAE262175:CAE262180 CKA262175:CKA262180 CTW262175:CTW262180 DDS262175:DDS262180 DNO262175:DNO262180 DXK262175:DXK262180 EHG262175:EHG262180 ERC262175:ERC262180 FAY262175:FAY262180 FKU262175:FKU262180 FUQ262175:FUQ262180 GEM262175:GEM262180 GOI262175:GOI262180 GYE262175:GYE262180 HIA262175:HIA262180 HRW262175:HRW262180 IBS262175:IBS262180 ILO262175:ILO262180 IVK262175:IVK262180 JFG262175:JFG262180 JPC262175:JPC262180 JYY262175:JYY262180 KIU262175:KIU262180 KSQ262175:KSQ262180 LCM262175:LCM262180 LMI262175:LMI262180 LWE262175:LWE262180 MGA262175:MGA262180 MPW262175:MPW262180 MZS262175:MZS262180 NJO262175:NJO262180 NTK262175:NTK262180 ODG262175:ODG262180 ONC262175:ONC262180 OWY262175:OWY262180 PGU262175:PGU262180 PQQ262175:PQQ262180 QAM262175:QAM262180 QKI262175:QKI262180 QUE262175:QUE262180 REA262175:REA262180 RNW262175:RNW262180 RXS262175:RXS262180 SHO262175:SHO262180 SRK262175:SRK262180 TBG262175:TBG262180 TLC262175:TLC262180 TUY262175:TUY262180 UEU262175:UEU262180 UOQ262175:UOQ262180 UYM262175:UYM262180 VII262175:VII262180 VSE262175:VSE262180 WCA262175:WCA262180 WLW262175:WLW262180 WVS262175:WVS262180 K327711:K327716 JG327711:JG327716 TC327711:TC327716 ACY327711:ACY327716 AMU327711:AMU327716 AWQ327711:AWQ327716 BGM327711:BGM327716 BQI327711:BQI327716 CAE327711:CAE327716 CKA327711:CKA327716 CTW327711:CTW327716 DDS327711:DDS327716 DNO327711:DNO327716 DXK327711:DXK327716 EHG327711:EHG327716 ERC327711:ERC327716 FAY327711:FAY327716 FKU327711:FKU327716 FUQ327711:FUQ327716 GEM327711:GEM327716 GOI327711:GOI327716 GYE327711:GYE327716 HIA327711:HIA327716 HRW327711:HRW327716 IBS327711:IBS327716 ILO327711:ILO327716 IVK327711:IVK327716 JFG327711:JFG327716 JPC327711:JPC327716 JYY327711:JYY327716 KIU327711:KIU327716 KSQ327711:KSQ327716 LCM327711:LCM327716 LMI327711:LMI327716 LWE327711:LWE327716 MGA327711:MGA327716 MPW327711:MPW327716 MZS327711:MZS327716 NJO327711:NJO327716 NTK327711:NTK327716 ODG327711:ODG327716 ONC327711:ONC327716 OWY327711:OWY327716 PGU327711:PGU327716 PQQ327711:PQQ327716 QAM327711:QAM327716 QKI327711:QKI327716 QUE327711:QUE327716 REA327711:REA327716 RNW327711:RNW327716 RXS327711:RXS327716 SHO327711:SHO327716 SRK327711:SRK327716 TBG327711:TBG327716 TLC327711:TLC327716 TUY327711:TUY327716 UEU327711:UEU327716 UOQ327711:UOQ327716 UYM327711:UYM327716 VII327711:VII327716 VSE327711:VSE327716 WCA327711:WCA327716 WLW327711:WLW327716 WVS327711:WVS327716 K393247:K393252 JG393247:JG393252 TC393247:TC393252 ACY393247:ACY393252 AMU393247:AMU393252 AWQ393247:AWQ393252 BGM393247:BGM393252 BQI393247:BQI393252 CAE393247:CAE393252 CKA393247:CKA393252 CTW393247:CTW393252 DDS393247:DDS393252 DNO393247:DNO393252 DXK393247:DXK393252 EHG393247:EHG393252 ERC393247:ERC393252 FAY393247:FAY393252 FKU393247:FKU393252 FUQ393247:FUQ393252 GEM393247:GEM393252 GOI393247:GOI393252 GYE393247:GYE393252 HIA393247:HIA393252 HRW393247:HRW393252 IBS393247:IBS393252 ILO393247:ILO393252 IVK393247:IVK393252 JFG393247:JFG393252 JPC393247:JPC393252 JYY393247:JYY393252 KIU393247:KIU393252 KSQ393247:KSQ393252 LCM393247:LCM393252 LMI393247:LMI393252 LWE393247:LWE393252 MGA393247:MGA393252 MPW393247:MPW393252 MZS393247:MZS393252 NJO393247:NJO393252 NTK393247:NTK393252 ODG393247:ODG393252 ONC393247:ONC393252 OWY393247:OWY393252 PGU393247:PGU393252 PQQ393247:PQQ393252 QAM393247:QAM393252 QKI393247:QKI393252 QUE393247:QUE393252 REA393247:REA393252 RNW393247:RNW393252 RXS393247:RXS393252 SHO393247:SHO393252 SRK393247:SRK393252 TBG393247:TBG393252 TLC393247:TLC393252 TUY393247:TUY393252 UEU393247:UEU393252 UOQ393247:UOQ393252 UYM393247:UYM393252 VII393247:VII393252 VSE393247:VSE393252 WCA393247:WCA393252 WLW393247:WLW393252 WVS393247:WVS393252 K458783:K458788 JG458783:JG458788 TC458783:TC458788 ACY458783:ACY458788 AMU458783:AMU458788 AWQ458783:AWQ458788 BGM458783:BGM458788 BQI458783:BQI458788 CAE458783:CAE458788 CKA458783:CKA458788 CTW458783:CTW458788 DDS458783:DDS458788 DNO458783:DNO458788 DXK458783:DXK458788 EHG458783:EHG458788 ERC458783:ERC458788 FAY458783:FAY458788 FKU458783:FKU458788 FUQ458783:FUQ458788 GEM458783:GEM458788 GOI458783:GOI458788 GYE458783:GYE458788 HIA458783:HIA458788 HRW458783:HRW458788 IBS458783:IBS458788 ILO458783:ILO458788 IVK458783:IVK458788 JFG458783:JFG458788 JPC458783:JPC458788 JYY458783:JYY458788 KIU458783:KIU458788 KSQ458783:KSQ458788 LCM458783:LCM458788 LMI458783:LMI458788 LWE458783:LWE458788 MGA458783:MGA458788 MPW458783:MPW458788 MZS458783:MZS458788 NJO458783:NJO458788 NTK458783:NTK458788 ODG458783:ODG458788 ONC458783:ONC458788 OWY458783:OWY458788 PGU458783:PGU458788 PQQ458783:PQQ458788 QAM458783:QAM458788 QKI458783:QKI458788 QUE458783:QUE458788 REA458783:REA458788 RNW458783:RNW458788 RXS458783:RXS458788 SHO458783:SHO458788 SRK458783:SRK458788 TBG458783:TBG458788 TLC458783:TLC458788 TUY458783:TUY458788 UEU458783:UEU458788 UOQ458783:UOQ458788 UYM458783:UYM458788 VII458783:VII458788 VSE458783:VSE458788 WCA458783:WCA458788 WLW458783:WLW458788 WVS458783:WVS458788 K524319:K524324 JG524319:JG524324 TC524319:TC524324 ACY524319:ACY524324 AMU524319:AMU524324 AWQ524319:AWQ524324 BGM524319:BGM524324 BQI524319:BQI524324 CAE524319:CAE524324 CKA524319:CKA524324 CTW524319:CTW524324 DDS524319:DDS524324 DNO524319:DNO524324 DXK524319:DXK524324 EHG524319:EHG524324 ERC524319:ERC524324 FAY524319:FAY524324 FKU524319:FKU524324 FUQ524319:FUQ524324 GEM524319:GEM524324 GOI524319:GOI524324 GYE524319:GYE524324 HIA524319:HIA524324 HRW524319:HRW524324 IBS524319:IBS524324 ILO524319:ILO524324 IVK524319:IVK524324 JFG524319:JFG524324 JPC524319:JPC524324 JYY524319:JYY524324 KIU524319:KIU524324 KSQ524319:KSQ524324 LCM524319:LCM524324 LMI524319:LMI524324 LWE524319:LWE524324 MGA524319:MGA524324 MPW524319:MPW524324 MZS524319:MZS524324 NJO524319:NJO524324 NTK524319:NTK524324 ODG524319:ODG524324 ONC524319:ONC524324 OWY524319:OWY524324 PGU524319:PGU524324 PQQ524319:PQQ524324 QAM524319:QAM524324 QKI524319:QKI524324 QUE524319:QUE524324 REA524319:REA524324 RNW524319:RNW524324 RXS524319:RXS524324 SHO524319:SHO524324 SRK524319:SRK524324 TBG524319:TBG524324 TLC524319:TLC524324 TUY524319:TUY524324 UEU524319:UEU524324 UOQ524319:UOQ524324 UYM524319:UYM524324 VII524319:VII524324 VSE524319:VSE524324 WCA524319:WCA524324 WLW524319:WLW524324 WVS524319:WVS524324 K589855:K589860 JG589855:JG589860 TC589855:TC589860 ACY589855:ACY589860 AMU589855:AMU589860 AWQ589855:AWQ589860 BGM589855:BGM589860 BQI589855:BQI589860 CAE589855:CAE589860 CKA589855:CKA589860 CTW589855:CTW589860 DDS589855:DDS589860 DNO589855:DNO589860 DXK589855:DXK589860 EHG589855:EHG589860 ERC589855:ERC589860 FAY589855:FAY589860 FKU589855:FKU589860 FUQ589855:FUQ589860 GEM589855:GEM589860 GOI589855:GOI589860 GYE589855:GYE589860 HIA589855:HIA589860 HRW589855:HRW589860 IBS589855:IBS589860 ILO589855:ILO589860 IVK589855:IVK589860 JFG589855:JFG589860 JPC589855:JPC589860 JYY589855:JYY589860 KIU589855:KIU589860 KSQ589855:KSQ589860 LCM589855:LCM589860 LMI589855:LMI589860 LWE589855:LWE589860 MGA589855:MGA589860 MPW589855:MPW589860 MZS589855:MZS589860 NJO589855:NJO589860 NTK589855:NTK589860 ODG589855:ODG589860 ONC589855:ONC589860 OWY589855:OWY589860 PGU589855:PGU589860 PQQ589855:PQQ589860 QAM589855:QAM589860 QKI589855:QKI589860 QUE589855:QUE589860 REA589855:REA589860 RNW589855:RNW589860 RXS589855:RXS589860 SHO589855:SHO589860 SRK589855:SRK589860 TBG589855:TBG589860 TLC589855:TLC589860 TUY589855:TUY589860 UEU589855:UEU589860 UOQ589855:UOQ589860 UYM589855:UYM589860 VII589855:VII589860 VSE589855:VSE589860 WCA589855:WCA589860 WLW589855:WLW589860 WVS589855:WVS589860 K655391:K655396 JG655391:JG655396 TC655391:TC655396 ACY655391:ACY655396 AMU655391:AMU655396 AWQ655391:AWQ655396 BGM655391:BGM655396 BQI655391:BQI655396 CAE655391:CAE655396 CKA655391:CKA655396 CTW655391:CTW655396 DDS655391:DDS655396 DNO655391:DNO655396 DXK655391:DXK655396 EHG655391:EHG655396 ERC655391:ERC655396 FAY655391:FAY655396 FKU655391:FKU655396 FUQ655391:FUQ655396 GEM655391:GEM655396 GOI655391:GOI655396 GYE655391:GYE655396 HIA655391:HIA655396 HRW655391:HRW655396 IBS655391:IBS655396 ILO655391:ILO655396 IVK655391:IVK655396 JFG655391:JFG655396 JPC655391:JPC655396 JYY655391:JYY655396 KIU655391:KIU655396 KSQ655391:KSQ655396 LCM655391:LCM655396 LMI655391:LMI655396 LWE655391:LWE655396 MGA655391:MGA655396 MPW655391:MPW655396 MZS655391:MZS655396 NJO655391:NJO655396 NTK655391:NTK655396 ODG655391:ODG655396 ONC655391:ONC655396 OWY655391:OWY655396 PGU655391:PGU655396 PQQ655391:PQQ655396 QAM655391:QAM655396 QKI655391:QKI655396 QUE655391:QUE655396 REA655391:REA655396 RNW655391:RNW655396 RXS655391:RXS655396 SHO655391:SHO655396 SRK655391:SRK655396 TBG655391:TBG655396 TLC655391:TLC655396 TUY655391:TUY655396 UEU655391:UEU655396 UOQ655391:UOQ655396 UYM655391:UYM655396 VII655391:VII655396 VSE655391:VSE655396 WCA655391:WCA655396 WLW655391:WLW655396 WVS655391:WVS655396 K720927:K720932 JG720927:JG720932 TC720927:TC720932 ACY720927:ACY720932 AMU720927:AMU720932 AWQ720927:AWQ720932 BGM720927:BGM720932 BQI720927:BQI720932 CAE720927:CAE720932 CKA720927:CKA720932 CTW720927:CTW720932 DDS720927:DDS720932 DNO720927:DNO720932 DXK720927:DXK720932 EHG720927:EHG720932 ERC720927:ERC720932 FAY720927:FAY720932 FKU720927:FKU720932 FUQ720927:FUQ720932 GEM720927:GEM720932 GOI720927:GOI720932 GYE720927:GYE720932 HIA720927:HIA720932 HRW720927:HRW720932 IBS720927:IBS720932 ILO720927:ILO720932 IVK720927:IVK720932 JFG720927:JFG720932 JPC720927:JPC720932 JYY720927:JYY720932 KIU720927:KIU720932 KSQ720927:KSQ720932 LCM720927:LCM720932 LMI720927:LMI720932 LWE720927:LWE720932 MGA720927:MGA720932 MPW720927:MPW720932 MZS720927:MZS720932 NJO720927:NJO720932 NTK720927:NTK720932 ODG720927:ODG720932 ONC720927:ONC720932 OWY720927:OWY720932 PGU720927:PGU720932 PQQ720927:PQQ720932 QAM720927:QAM720932 QKI720927:QKI720932 QUE720927:QUE720932 REA720927:REA720932 RNW720927:RNW720932 RXS720927:RXS720932 SHO720927:SHO720932 SRK720927:SRK720932 TBG720927:TBG720932 TLC720927:TLC720932 TUY720927:TUY720932 UEU720927:UEU720932 UOQ720927:UOQ720932 UYM720927:UYM720932 VII720927:VII720932 VSE720927:VSE720932 WCA720927:WCA720932 WLW720927:WLW720932 WVS720927:WVS720932 K786463:K786468 JG786463:JG786468 TC786463:TC786468 ACY786463:ACY786468 AMU786463:AMU786468 AWQ786463:AWQ786468 BGM786463:BGM786468 BQI786463:BQI786468 CAE786463:CAE786468 CKA786463:CKA786468 CTW786463:CTW786468 DDS786463:DDS786468 DNO786463:DNO786468 DXK786463:DXK786468 EHG786463:EHG786468 ERC786463:ERC786468 FAY786463:FAY786468 FKU786463:FKU786468 FUQ786463:FUQ786468 GEM786463:GEM786468 GOI786463:GOI786468 GYE786463:GYE786468 HIA786463:HIA786468 HRW786463:HRW786468 IBS786463:IBS786468 ILO786463:ILO786468 IVK786463:IVK786468 JFG786463:JFG786468 JPC786463:JPC786468 JYY786463:JYY786468 KIU786463:KIU786468 KSQ786463:KSQ786468 LCM786463:LCM786468 LMI786463:LMI786468 LWE786463:LWE786468 MGA786463:MGA786468 MPW786463:MPW786468 MZS786463:MZS786468 NJO786463:NJO786468 NTK786463:NTK786468 ODG786463:ODG786468 ONC786463:ONC786468 OWY786463:OWY786468 PGU786463:PGU786468 PQQ786463:PQQ786468 QAM786463:QAM786468 QKI786463:QKI786468 QUE786463:QUE786468 REA786463:REA786468 RNW786463:RNW786468 RXS786463:RXS786468 SHO786463:SHO786468 SRK786463:SRK786468 TBG786463:TBG786468 TLC786463:TLC786468 TUY786463:TUY786468 UEU786463:UEU786468 UOQ786463:UOQ786468 UYM786463:UYM786468 VII786463:VII786468 VSE786463:VSE786468 WCA786463:WCA786468 WLW786463:WLW786468 WVS786463:WVS786468 K851999:K852004 JG851999:JG852004 TC851999:TC852004 ACY851999:ACY852004 AMU851999:AMU852004 AWQ851999:AWQ852004 BGM851999:BGM852004 BQI851999:BQI852004 CAE851999:CAE852004 CKA851999:CKA852004 CTW851999:CTW852004 DDS851999:DDS852004 DNO851999:DNO852004 DXK851999:DXK852004 EHG851999:EHG852004 ERC851999:ERC852004 FAY851999:FAY852004 FKU851999:FKU852004 FUQ851999:FUQ852004 GEM851999:GEM852004 GOI851999:GOI852004 GYE851999:GYE852004 HIA851999:HIA852004 HRW851999:HRW852004 IBS851999:IBS852004 ILO851999:ILO852004 IVK851999:IVK852004 JFG851999:JFG852004 JPC851999:JPC852004 JYY851999:JYY852004 KIU851999:KIU852004 KSQ851999:KSQ852004 LCM851999:LCM852004 LMI851999:LMI852004 LWE851999:LWE852004 MGA851999:MGA852004 MPW851999:MPW852004 MZS851999:MZS852004 NJO851999:NJO852004 NTK851999:NTK852004 ODG851999:ODG852004 ONC851999:ONC852004 OWY851999:OWY852004 PGU851999:PGU852004 PQQ851999:PQQ852004 QAM851999:QAM852004 QKI851999:QKI852004 QUE851999:QUE852004 REA851999:REA852004 RNW851999:RNW852004 RXS851999:RXS852004 SHO851999:SHO852004 SRK851999:SRK852004 TBG851999:TBG852004 TLC851999:TLC852004 TUY851999:TUY852004 UEU851999:UEU852004 UOQ851999:UOQ852004 UYM851999:UYM852004 VII851999:VII852004 VSE851999:VSE852004 WCA851999:WCA852004 WLW851999:WLW852004 WVS851999:WVS852004 K917535:K917540 JG917535:JG917540 TC917535:TC917540 ACY917535:ACY917540 AMU917535:AMU917540 AWQ917535:AWQ917540 BGM917535:BGM917540 BQI917535:BQI917540 CAE917535:CAE917540 CKA917535:CKA917540 CTW917535:CTW917540 DDS917535:DDS917540 DNO917535:DNO917540 DXK917535:DXK917540 EHG917535:EHG917540 ERC917535:ERC917540 FAY917535:FAY917540 FKU917535:FKU917540 FUQ917535:FUQ917540 GEM917535:GEM917540 GOI917535:GOI917540 GYE917535:GYE917540 HIA917535:HIA917540 HRW917535:HRW917540 IBS917535:IBS917540 ILO917535:ILO917540 IVK917535:IVK917540 JFG917535:JFG917540 JPC917535:JPC917540 JYY917535:JYY917540 KIU917535:KIU917540 KSQ917535:KSQ917540 LCM917535:LCM917540 LMI917535:LMI917540 LWE917535:LWE917540 MGA917535:MGA917540 MPW917535:MPW917540 MZS917535:MZS917540 NJO917535:NJO917540 NTK917535:NTK917540 ODG917535:ODG917540 ONC917535:ONC917540 OWY917535:OWY917540 PGU917535:PGU917540 PQQ917535:PQQ917540 QAM917535:QAM917540 QKI917535:QKI917540 QUE917535:QUE917540 REA917535:REA917540 RNW917535:RNW917540 RXS917535:RXS917540 SHO917535:SHO917540 SRK917535:SRK917540 TBG917535:TBG917540 TLC917535:TLC917540 TUY917535:TUY917540 UEU917535:UEU917540 UOQ917535:UOQ917540 UYM917535:UYM917540 VII917535:VII917540 VSE917535:VSE917540 WCA917535:WCA917540 WLW917535:WLW917540 WVS917535:WVS917540 K983071:K983076 JG983071:JG983076 TC983071:TC983076 ACY983071:ACY983076 AMU983071:AMU983076 AWQ983071:AWQ983076 BGM983071:BGM983076 BQI983071:BQI983076 CAE983071:CAE983076 CKA983071:CKA983076 CTW983071:CTW983076 DDS983071:DDS983076 DNO983071:DNO983076 DXK983071:DXK983076 EHG983071:EHG983076 ERC983071:ERC983076 FAY983071:FAY983076 FKU983071:FKU983076 FUQ983071:FUQ983076 GEM983071:GEM983076 GOI983071:GOI983076 GYE983071:GYE983076 HIA983071:HIA983076 HRW983071:HRW983076 IBS983071:IBS983076 ILO983071:ILO983076 IVK983071:IVK983076 JFG983071:JFG983076 JPC983071:JPC983076 JYY983071:JYY983076 KIU983071:KIU983076 KSQ983071:KSQ983076 LCM983071:LCM983076 LMI983071:LMI983076 LWE983071:LWE983076 MGA983071:MGA983076 MPW983071:MPW983076 MZS983071:MZS983076 NJO983071:NJO983076 NTK983071:NTK983076 ODG983071:ODG983076 ONC983071:ONC983076 OWY983071:OWY983076 PGU983071:PGU983076 PQQ983071:PQQ983076 QAM983071:QAM983076 QKI983071:QKI983076 QUE983071:QUE983076 REA983071:REA983076 RNW983071:RNW983076 RXS983071:RXS983076 SHO983071:SHO983076 SRK983071:SRK983076 TBG983071:TBG983076 TLC983071:TLC983076 TUY983071:TUY983076 UEU983071:UEU983076 UOQ983071:UOQ983076 UYM983071:UYM983076 VII983071:VII983076 VSE983071:VSE983076 WCA983071:WCA983076 WLW983071:WLW983076 WVS983071:WVS983076 K10:K15 JG10:JG15 TC10:TC15 ACY10:ACY15 AMU10:AMU15 AWQ10:AWQ15 BGM10:BGM15 BQI10:BQI15 CAE10:CAE15 CKA10:CKA15 CTW10:CTW15 DDS10:DDS15 DNO10:DNO15 DXK10:DXK15 EHG10:EHG15 ERC10:ERC15 FAY10:FAY15 FKU10:FKU15 FUQ10:FUQ15 GEM10:GEM15 GOI10:GOI15 GYE10:GYE15 HIA10:HIA15 HRW10:HRW15 IBS10:IBS15 ILO10:ILO15 IVK10:IVK15 JFG10:JFG15 JPC10:JPC15 JYY10:JYY15 KIU10:KIU15 KSQ10:KSQ15 LCM10:LCM15 LMI10:LMI15 LWE10:LWE15 MGA10:MGA15 MPW10:MPW15 MZS10:MZS15 NJO10:NJO15 NTK10:NTK15 ODG10:ODG15 ONC10:ONC15 OWY10:OWY15 PGU10:PGU15 PQQ10:PQQ15 QAM10:QAM15 QKI10:QKI15 QUE10:QUE15 REA10:REA15 RNW10:RNW15 RXS10:RXS15 SHO10:SHO15 SRK10:SRK15 TBG10:TBG15 TLC10:TLC15 TUY10:TUY15 UEU10:UEU15 UOQ10:UOQ15 UYM10:UYM15 VII10:VII15 VSE10:VSE15 WCA10:WCA15 WLW10:WLW15 WVS10:WVS15 K65546:K65551 JG65546:JG65551 TC65546:TC65551 ACY65546:ACY65551 AMU65546:AMU65551 AWQ65546:AWQ65551 BGM65546:BGM65551 BQI65546:BQI65551 CAE65546:CAE65551 CKA65546:CKA65551 CTW65546:CTW65551 DDS65546:DDS65551 DNO65546:DNO65551 DXK65546:DXK65551 EHG65546:EHG65551 ERC65546:ERC65551 FAY65546:FAY65551 FKU65546:FKU65551 FUQ65546:FUQ65551 GEM65546:GEM65551 GOI65546:GOI65551 GYE65546:GYE65551 HIA65546:HIA65551 HRW65546:HRW65551 IBS65546:IBS65551 ILO65546:ILO65551 IVK65546:IVK65551 JFG65546:JFG65551 JPC65546:JPC65551 JYY65546:JYY65551 KIU65546:KIU65551 KSQ65546:KSQ65551 LCM65546:LCM65551 LMI65546:LMI65551 LWE65546:LWE65551 MGA65546:MGA65551 MPW65546:MPW65551 MZS65546:MZS65551 NJO65546:NJO65551 NTK65546:NTK65551 ODG65546:ODG65551 ONC65546:ONC65551 OWY65546:OWY65551 PGU65546:PGU65551 PQQ65546:PQQ65551 QAM65546:QAM65551 QKI65546:QKI65551 QUE65546:QUE65551 REA65546:REA65551 RNW65546:RNW65551 RXS65546:RXS65551 SHO65546:SHO65551 SRK65546:SRK65551 TBG65546:TBG65551 TLC65546:TLC65551 TUY65546:TUY65551 UEU65546:UEU65551 UOQ65546:UOQ65551 UYM65546:UYM65551 VII65546:VII65551 VSE65546:VSE65551 WCA65546:WCA65551 WLW65546:WLW65551 WVS65546:WVS65551 K131082:K131087 JG131082:JG131087 TC131082:TC131087 ACY131082:ACY131087 AMU131082:AMU131087 AWQ131082:AWQ131087 BGM131082:BGM131087 BQI131082:BQI131087 CAE131082:CAE131087 CKA131082:CKA131087 CTW131082:CTW131087 DDS131082:DDS131087 DNO131082:DNO131087 DXK131082:DXK131087 EHG131082:EHG131087 ERC131082:ERC131087 FAY131082:FAY131087 FKU131082:FKU131087 FUQ131082:FUQ131087 GEM131082:GEM131087 GOI131082:GOI131087 GYE131082:GYE131087 HIA131082:HIA131087 HRW131082:HRW131087 IBS131082:IBS131087 ILO131082:ILO131087 IVK131082:IVK131087 JFG131082:JFG131087 JPC131082:JPC131087 JYY131082:JYY131087 KIU131082:KIU131087 KSQ131082:KSQ131087 LCM131082:LCM131087 LMI131082:LMI131087 LWE131082:LWE131087 MGA131082:MGA131087 MPW131082:MPW131087 MZS131082:MZS131087 NJO131082:NJO131087 NTK131082:NTK131087 ODG131082:ODG131087 ONC131082:ONC131087 OWY131082:OWY131087 PGU131082:PGU131087 PQQ131082:PQQ131087 QAM131082:QAM131087 QKI131082:QKI131087 QUE131082:QUE131087 REA131082:REA131087 RNW131082:RNW131087 RXS131082:RXS131087 SHO131082:SHO131087 SRK131082:SRK131087 TBG131082:TBG131087 TLC131082:TLC131087 TUY131082:TUY131087 UEU131082:UEU131087 UOQ131082:UOQ131087 UYM131082:UYM131087 VII131082:VII131087 VSE131082:VSE131087 WCA131082:WCA131087 WLW131082:WLW131087 WVS131082:WVS131087 K196618:K196623 JG196618:JG196623 TC196618:TC196623 ACY196618:ACY196623 AMU196618:AMU196623 AWQ196618:AWQ196623 BGM196618:BGM196623 BQI196618:BQI196623 CAE196618:CAE196623 CKA196618:CKA196623 CTW196618:CTW196623 DDS196618:DDS196623 DNO196618:DNO196623 DXK196618:DXK196623 EHG196618:EHG196623 ERC196618:ERC196623 FAY196618:FAY196623 FKU196618:FKU196623 FUQ196618:FUQ196623 GEM196618:GEM196623 GOI196618:GOI196623 GYE196618:GYE196623 HIA196618:HIA196623 HRW196618:HRW196623 IBS196618:IBS196623 ILO196618:ILO196623 IVK196618:IVK196623 JFG196618:JFG196623 JPC196618:JPC196623 JYY196618:JYY196623 KIU196618:KIU196623 KSQ196618:KSQ196623 LCM196618:LCM196623 LMI196618:LMI196623 LWE196618:LWE196623 MGA196618:MGA196623 MPW196618:MPW196623 MZS196618:MZS196623 NJO196618:NJO196623 NTK196618:NTK196623 ODG196618:ODG196623 ONC196618:ONC196623 OWY196618:OWY196623 PGU196618:PGU196623 PQQ196618:PQQ196623 QAM196618:QAM196623 QKI196618:QKI196623 QUE196618:QUE196623 REA196618:REA196623 RNW196618:RNW196623 RXS196618:RXS196623 SHO196618:SHO196623 SRK196618:SRK196623 TBG196618:TBG196623 TLC196618:TLC196623 TUY196618:TUY196623 UEU196618:UEU196623 UOQ196618:UOQ196623 UYM196618:UYM196623 VII196618:VII196623 VSE196618:VSE196623 WCA196618:WCA196623 WLW196618:WLW196623 WVS196618:WVS196623 K262154:K262159 JG262154:JG262159 TC262154:TC262159 ACY262154:ACY262159 AMU262154:AMU262159 AWQ262154:AWQ262159 BGM262154:BGM262159 BQI262154:BQI262159 CAE262154:CAE262159 CKA262154:CKA262159 CTW262154:CTW262159 DDS262154:DDS262159 DNO262154:DNO262159 DXK262154:DXK262159 EHG262154:EHG262159 ERC262154:ERC262159 FAY262154:FAY262159 FKU262154:FKU262159 FUQ262154:FUQ262159 GEM262154:GEM262159 GOI262154:GOI262159 GYE262154:GYE262159 HIA262154:HIA262159 HRW262154:HRW262159 IBS262154:IBS262159 ILO262154:ILO262159 IVK262154:IVK262159 JFG262154:JFG262159 JPC262154:JPC262159 JYY262154:JYY262159 KIU262154:KIU262159 KSQ262154:KSQ262159 LCM262154:LCM262159 LMI262154:LMI262159 LWE262154:LWE262159 MGA262154:MGA262159 MPW262154:MPW262159 MZS262154:MZS262159 NJO262154:NJO262159 NTK262154:NTK262159 ODG262154:ODG262159 ONC262154:ONC262159 OWY262154:OWY262159 PGU262154:PGU262159 PQQ262154:PQQ262159 QAM262154:QAM262159 QKI262154:QKI262159 QUE262154:QUE262159 REA262154:REA262159 RNW262154:RNW262159 RXS262154:RXS262159 SHO262154:SHO262159 SRK262154:SRK262159 TBG262154:TBG262159 TLC262154:TLC262159 TUY262154:TUY262159 UEU262154:UEU262159 UOQ262154:UOQ262159 UYM262154:UYM262159 VII262154:VII262159 VSE262154:VSE262159 WCA262154:WCA262159 WLW262154:WLW262159 WVS262154:WVS262159 K327690:K327695 JG327690:JG327695 TC327690:TC327695 ACY327690:ACY327695 AMU327690:AMU327695 AWQ327690:AWQ327695 BGM327690:BGM327695 BQI327690:BQI327695 CAE327690:CAE327695 CKA327690:CKA327695 CTW327690:CTW327695 DDS327690:DDS327695 DNO327690:DNO327695 DXK327690:DXK327695 EHG327690:EHG327695 ERC327690:ERC327695 FAY327690:FAY327695 FKU327690:FKU327695 FUQ327690:FUQ327695 GEM327690:GEM327695 GOI327690:GOI327695 GYE327690:GYE327695 HIA327690:HIA327695 HRW327690:HRW327695 IBS327690:IBS327695 ILO327690:ILO327695 IVK327690:IVK327695 JFG327690:JFG327695 JPC327690:JPC327695 JYY327690:JYY327695 KIU327690:KIU327695 KSQ327690:KSQ327695 LCM327690:LCM327695 LMI327690:LMI327695 LWE327690:LWE327695 MGA327690:MGA327695 MPW327690:MPW327695 MZS327690:MZS327695 NJO327690:NJO327695 NTK327690:NTK327695 ODG327690:ODG327695 ONC327690:ONC327695 OWY327690:OWY327695 PGU327690:PGU327695 PQQ327690:PQQ327695 QAM327690:QAM327695 QKI327690:QKI327695 QUE327690:QUE327695 REA327690:REA327695 RNW327690:RNW327695 RXS327690:RXS327695 SHO327690:SHO327695 SRK327690:SRK327695 TBG327690:TBG327695 TLC327690:TLC327695 TUY327690:TUY327695 UEU327690:UEU327695 UOQ327690:UOQ327695 UYM327690:UYM327695 VII327690:VII327695 VSE327690:VSE327695 WCA327690:WCA327695 WLW327690:WLW327695 WVS327690:WVS327695 K393226:K393231 JG393226:JG393231 TC393226:TC393231 ACY393226:ACY393231 AMU393226:AMU393231 AWQ393226:AWQ393231 BGM393226:BGM393231 BQI393226:BQI393231 CAE393226:CAE393231 CKA393226:CKA393231 CTW393226:CTW393231 DDS393226:DDS393231 DNO393226:DNO393231 DXK393226:DXK393231 EHG393226:EHG393231 ERC393226:ERC393231 FAY393226:FAY393231 FKU393226:FKU393231 FUQ393226:FUQ393231 GEM393226:GEM393231 GOI393226:GOI393231 GYE393226:GYE393231 HIA393226:HIA393231 HRW393226:HRW393231 IBS393226:IBS393231 ILO393226:ILO393231 IVK393226:IVK393231 JFG393226:JFG393231 JPC393226:JPC393231 JYY393226:JYY393231 KIU393226:KIU393231 KSQ393226:KSQ393231 LCM393226:LCM393231 LMI393226:LMI393231 LWE393226:LWE393231 MGA393226:MGA393231 MPW393226:MPW393231 MZS393226:MZS393231 NJO393226:NJO393231 NTK393226:NTK393231 ODG393226:ODG393231 ONC393226:ONC393231 OWY393226:OWY393231 PGU393226:PGU393231 PQQ393226:PQQ393231 QAM393226:QAM393231 QKI393226:QKI393231 QUE393226:QUE393231 REA393226:REA393231 RNW393226:RNW393231 RXS393226:RXS393231 SHO393226:SHO393231 SRK393226:SRK393231 TBG393226:TBG393231 TLC393226:TLC393231 TUY393226:TUY393231 UEU393226:UEU393231 UOQ393226:UOQ393231 UYM393226:UYM393231 VII393226:VII393231 VSE393226:VSE393231 WCA393226:WCA393231 WLW393226:WLW393231 WVS393226:WVS393231 K458762:K458767 JG458762:JG458767 TC458762:TC458767 ACY458762:ACY458767 AMU458762:AMU458767 AWQ458762:AWQ458767 BGM458762:BGM458767 BQI458762:BQI458767 CAE458762:CAE458767 CKA458762:CKA458767 CTW458762:CTW458767 DDS458762:DDS458767 DNO458762:DNO458767 DXK458762:DXK458767 EHG458762:EHG458767 ERC458762:ERC458767 FAY458762:FAY458767 FKU458762:FKU458767 FUQ458762:FUQ458767 GEM458762:GEM458767 GOI458762:GOI458767 GYE458762:GYE458767 HIA458762:HIA458767 HRW458762:HRW458767 IBS458762:IBS458767 ILO458762:ILO458767 IVK458762:IVK458767 JFG458762:JFG458767 JPC458762:JPC458767 JYY458762:JYY458767 KIU458762:KIU458767 KSQ458762:KSQ458767 LCM458762:LCM458767 LMI458762:LMI458767 LWE458762:LWE458767 MGA458762:MGA458767 MPW458762:MPW458767 MZS458762:MZS458767 NJO458762:NJO458767 NTK458762:NTK458767 ODG458762:ODG458767 ONC458762:ONC458767 OWY458762:OWY458767 PGU458762:PGU458767 PQQ458762:PQQ458767 QAM458762:QAM458767 QKI458762:QKI458767 QUE458762:QUE458767 REA458762:REA458767 RNW458762:RNW458767 RXS458762:RXS458767 SHO458762:SHO458767 SRK458762:SRK458767 TBG458762:TBG458767 TLC458762:TLC458767 TUY458762:TUY458767 UEU458762:UEU458767 UOQ458762:UOQ458767 UYM458762:UYM458767 VII458762:VII458767 VSE458762:VSE458767 WCA458762:WCA458767 WLW458762:WLW458767 WVS458762:WVS458767 K524298:K524303 JG524298:JG524303 TC524298:TC524303 ACY524298:ACY524303 AMU524298:AMU524303 AWQ524298:AWQ524303 BGM524298:BGM524303 BQI524298:BQI524303 CAE524298:CAE524303 CKA524298:CKA524303 CTW524298:CTW524303 DDS524298:DDS524303 DNO524298:DNO524303 DXK524298:DXK524303 EHG524298:EHG524303 ERC524298:ERC524303 FAY524298:FAY524303 FKU524298:FKU524303 FUQ524298:FUQ524303 GEM524298:GEM524303 GOI524298:GOI524303 GYE524298:GYE524303 HIA524298:HIA524303 HRW524298:HRW524303 IBS524298:IBS524303 ILO524298:ILO524303 IVK524298:IVK524303 JFG524298:JFG524303 JPC524298:JPC524303 JYY524298:JYY524303 KIU524298:KIU524303 KSQ524298:KSQ524303 LCM524298:LCM524303 LMI524298:LMI524303 LWE524298:LWE524303 MGA524298:MGA524303 MPW524298:MPW524303 MZS524298:MZS524303 NJO524298:NJO524303 NTK524298:NTK524303 ODG524298:ODG524303 ONC524298:ONC524303 OWY524298:OWY524303 PGU524298:PGU524303 PQQ524298:PQQ524303 QAM524298:QAM524303 QKI524298:QKI524303 QUE524298:QUE524303 REA524298:REA524303 RNW524298:RNW524303 RXS524298:RXS524303 SHO524298:SHO524303 SRK524298:SRK524303 TBG524298:TBG524303 TLC524298:TLC524303 TUY524298:TUY524303 UEU524298:UEU524303 UOQ524298:UOQ524303 UYM524298:UYM524303 VII524298:VII524303 VSE524298:VSE524303 WCA524298:WCA524303 WLW524298:WLW524303 WVS524298:WVS524303 K589834:K589839 JG589834:JG589839 TC589834:TC589839 ACY589834:ACY589839 AMU589834:AMU589839 AWQ589834:AWQ589839 BGM589834:BGM589839 BQI589834:BQI589839 CAE589834:CAE589839 CKA589834:CKA589839 CTW589834:CTW589839 DDS589834:DDS589839 DNO589834:DNO589839 DXK589834:DXK589839 EHG589834:EHG589839 ERC589834:ERC589839 FAY589834:FAY589839 FKU589834:FKU589839 FUQ589834:FUQ589839 GEM589834:GEM589839 GOI589834:GOI589839 GYE589834:GYE589839 HIA589834:HIA589839 HRW589834:HRW589839 IBS589834:IBS589839 ILO589834:ILO589839 IVK589834:IVK589839 JFG589834:JFG589839 JPC589834:JPC589839 JYY589834:JYY589839 KIU589834:KIU589839 KSQ589834:KSQ589839 LCM589834:LCM589839 LMI589834:LMI589839 LWE589834:LWE589839 MGA589834:MGA589839 MPW589834:MPW589839 MZS589834:MZS589839 NJO589834:NJO589839 NTK589834:NTK589839 ODG589834:ODG589839 ONC589834:ONC589839 OWY589834:OWY589839 PGU589834:PGU589839 PQQ589834:PQQ589839 QAM589834:QAM589839 QKI589834:QKI589839 QUE589834:QUE589839 REA589834:REA589839 RNW589834:RNW589839 RXS589834:RXS589839 SHO589834:SHO589839 SRK589834:SRK589839 TBG589834:TBG589839 TLC589834:TLC589839 TUY589834:TUY589839 UEU589834:UEU589839 UOQ589834:UOQ589839 UYM589834:UYM589839 VII589834:VII589839 VSE589834:VSE589839 WCA589834:WCA589839 WLW589834:WLW589839 WVS589834:WVS589839 K655370:K655375 JG655370:JG655375 TC655370:TC655375 ACY655370:ACY655375 AMU655370:AMU655375 AWQ655370:AWQ655375 BGM655370:BGM655375 BQI655370:BQI655375 CAE655370:CAE655375 CKA655370:CKA655375 CTW655370:CTW655375 DDS655370:DDS655375 DNO655370:DNO655375 DXK655370:DXK655375 EHG655370:EHG655375 ERC655370:ERC655375 FAY655370:FAY655375 FKU655370:FKU655375 FUQ655370:FUQ655375 GEM655370:GEM655375 GOI655370:GOI655375 GYE655370:GYE655375 HIA655370:HIA655375 HRW655370:HRW655375 IBS655370:IBS655375 ILO655370:ILO655375 IVK655370:IVK655375 JFG655370:JFG655375 JPC655370:JPC655375 JYY655370:JYY655375 KIU655370:KIU655375 KSQ655370:KSQ655375 LCM655370:LCM655375 LMI655370:LMI655375 LWE655370:LWE655375 MGA655370:MGA655375 MPW655370:MPW655375 MZS655370:MZS655375 NJO655370:NJO655375 NTK655370:NTK655375 ODG655370:ODG655375 ONC655370:ONC655375 OWY655370:OWY655375 PGU655370:PGU655375 PQQ655370:PQQ655375 QAM655370:QAM655375 QKI655370:QKI655375 QUE655370:QUE655375 REA655370:REA655375 RNW655370:RNW655375 RXS655370:RXS655375 SHO655370:SHO655375 SRK655370:SRK655375 TBG655370:TBG655375 TLC655370:TLC655375 TUY655370:TUY655375 UEU655370:UEU655375 UOQ655370:UOQ655375 UYM655370:UYM655375 VII655370:VII655375 VSE655370:VSE655375 WCA655370:WCA655375 WLW655370:WLW655375 WVS655370:WVS655375 K720906:K720911 JG720906:JG720911 TC720906:TC720911 ACY720906:ACY720911 AMU720906:AMU720911 AWQ720906:AWQ720911 BGM720906:BGM720911 BQI720906:BQI720911 CAE720906:CAE720911 CKA720906:CKA720911 CTW720906:CTW720911 DDS720906:DDS720911 DNO720906:DNO720911 DXK720906:DXK720911 EHG720906:EHG720911 ERC720906:ERC720911 FAY720906:FAY720911 FKU720906:FKU720911 FUQ720906:FUQ720911 GEM720906:GEM720911 GOI720906:GOI720911 GYE720906:GYE720911 HIA720906:HIA720911 HRW720906:HRW720911 IBS720906:IBS720911 ILO720906:ILO720911 IVK720906:IVK720911 JFG720906:JFG720911 JPC720906:JPC720911 JYY720906:JYY720911 KIU720906:KIU720911 KSQ720906:KSQ720911 LCM720906:LCM720911 LMI720906:LMI720911 LWE720906:LWE720911 MGA720906:MGA720911 MPW720906:MPW720911 MZS720906:MZS720911 NJO720906:NJO720911 NTK720906:NTK720911 ODG720906:ODG720911 ONC720906:ONC720911 OWY720906:OWY720911 PGU720906:PGU720911 PQQ720906:PQQ720911 QAM720906:QAM720911 QKI720906:QKI720911 QUE720906:QUE720911 REA720906:REA720911 RNW720906:RNW720911 RXS720906:RXS720911 SHO720906:SHO720911 SRK720906:SRK720911 TBG720906:TBG720911 TLC720906:TLC720911 TUY720906:TUY720911 UEU720906:UEU720911 UOQ720906:UOQ720911 UYM720906:UYM720911 VII720906:VII720911 VSE720906:VSE720911 WCA720906:WCA720911 WLW720906:WLW720911 WVS720906:WVS720911 K786442:K786447 JG786442:JG786447 TC786442:TC786447 ACY786442:ACY786447 AMU786442:AMU786447 AWQ786442:AWQ786447 BGM786442:BGM786447 BQI786442:BQI786447 CAE786442:CAE786447 CKA786442:CKA786447 CTW786442:CTW786447 DDS786442:DDS786447 DNO786442:DNO786447 DXK786442:DXK786447 EHG786442:EHG786447 ERC786442:ERC786447 FAY786442:FAY786447 FKU786442:FKU786447 FUQ786442:FUQ786447 GEM786442:GEM786447 GOI786442:GOI786447 GYE786442:GYE786447 HIA786442:HIA786447 HRW786442:HRW786447 IBS786442:IBS786447 ILO786442:ILO786447 IVK786442:IVK786447 JFG786442:JFG786447 JPC786442:JPC786447 JYY786442:JYY786447 KIU786442:KIU786447 KSQ786442:KSQ786447 LCM786442:LCM786447 LMI786442:LMI786447 LWE786442:LWE786447 MGA786442:MGA786447 MPW786442:MPW786447 MZS786442:MZS786447 NJO786442:NJO786447 NTK786442:NTK786447 ODG786442:ODG786447 ONC786442:ONC786447 OWY786442:OWY786447 PGU786442:PGU786447 PQQ786442:PQQ786447 QAM786442:QAM786447 QKI786442:QKI786447 QUE786442:QUE786447 REA786442:REA786447 RNW786442:RNW786447 RXS786442:RXS786447 SHO786442:SHO786447 SRK786442:SRK786447 TBG786442:TBG786447 TLC786442:TLC786447 TUY786442:TUY786447 UEU786442:UEU786447 UOQ786442:UOQ786447 UYM786442:UYM786447 VII786442:VII786447 VSE786442:VSE786447 WCA786442:WCA786447 WLW786442:WLW786447 WVS786442:WVS786447 K851978:K851983 JG851978:JG851983 TC851978:TC851983 ACY851978:ACY851983 AMU851978:AMU851983 AWQ851978:AWQ851983 BGM851978:BGM851983 BQI851978:BQI851983 CAE851978:CAE851983 CKA851978:CKA851983 CTW851978:CTW851983 DDS851978:DDS851983 DNO851978:DNO851983 DXK851978:DXK851983 EHG851978:EHG851983 ERC851978:ERC851983 FAY851978:FAY851983 FKU851978:FKU851983 FUQ851978:FUQ851983 GEM851978:GEM851983 GOI851978:GOI851983 GYE851978:GYE851983 HIA851978:HIA851983 HRW851978:HRW851983 IBS851978:IBS851983 ILO851978:ILO851983 IVK851978:IVK851983 JFG851978:JFG851983 JPC851978:JPC851983 JYY851978:JYY851983 KIU851978:KIU851983 KSQ851978:KSQ851983 LCM851978:LCM851983 LMI851978:LMI851983 LWE851978:LWE851983 MGA851978:MGA851983 MPW851978:MPW851983 MZS851978:MZS851983 NJO851978:NJO851983 NTK851978:NTK851983 ODG851978:ODG851983 ONC851978:ONC851983 OWY851978:OWY851983 PGU851978:PGU851983 PQQ851978:PQQ851983 QAM851978:QAM851983 QKI851978:QKI851983 QUE851978:QUE851983 REA851978:REA851983 RNW851978:RNW851983 RXS851978:RXS851983 SHO851978:SHO851983 SRK851978:SRK851983 TBG851978:TBG851983 TLC851978:TLC851983 TUY851978:TUY851983 UEU851978:UEU851983 UOQ851978:UOQ851983 UYM851978:UYM851983 VII851978:VII851983 VSE851978:VSE851983 WCA851978:WCA851983 WLW851978:WLW851983 WVS851978:WVS851983 K917514:K917519 JG917514:JG917519 TC917514:TC917519 ACY917514:ACY917519 AMU917514:AMU917519 AWQ917514:AWQ917519 BGM917514:BGM917519 BQI917514:BQI917519 CAE917514:CAE917519 CKA917514:CKA917519 CTW917514:CTW917519 DDS917514:DDS917519 DNO917514:DNO917519 DXK917514:DXK917519 EHG917514:EHG917519 ERC917514:ERC917519 FAY917514:FAY917519 FKU917514:FKU917519 FUQ917514:FUQ917519 GEM917514:GEM917519 GOI917514:GOI917519 GYE917514:GYE917519 HIA917514:HIA917519 HRW917514:HRW917519 IBS917514:IBS917519 ILO917514:ILO917519 IVK917514:IVK917519 JFG917514:JFG917519 JPC917514:JPC917519 JYY917514:JYY917519 KIU917514:KIU917519 KSQ917514:KSQ917519 LCM917514:LCM917519 LMI917514:LMI917519 LWE917514:LWE917519 MGA917514:MGA917519 MPW917514:MPW917519 MZS917514:MZS917519 NJO917514:NJO917519 NTK917514:NTK917519 ODG917514:ODG917519 ONC917514:ONC917519 OWY917514:OWY917519 PGU917514:PGU917519 PQQ917514:PQQ917519 QAM917514:QAM917519 QKI917514:QKI917519 QUE917514:QUE917519 REA917514:REA917519 RNW917514:RNW917519 RXS917514:RXS917519 SHO917514:SHO917519 SRK917514:SRK917519 TBG917514:TBG917519 TLC917514:TLC917519 TUY917514:TUY917519 UEU917514:UEU917519 UOQ917514:UOQ917519 UYM917514:UYM917519 VII917514:VII917519 VSE917514:VSE917519 WCA917514:WCA917519 WLW917514:WLW917519 WVS917514:WVS917519 K983050:K983055 JG983050:JG983055 TC983050:TC983055 ACY983050:ACY983055 AMU983050:AMU983055 AWQ983050:AWQ983055 BGM983050:BGM983055 BQI983050:BQI983055 CAE983050:CAE983055 CKA983050:CKA983055 CTW983050:CTW983055 DDS983050:DDS983055 DNO983050:DNO983055 DXK983050:DXK983055 EHG983050:EHG983055 ERC983050:ERC983055 FAY983050:FAY983055 FKU983050:FKU983055 FUQ983050:FUQ983055 GEM983050:GEM983055 GOI983050:GOI983055 GYE983050:GYE983055 HIA983050:HIA983055 HRW983050:HRW983055 IBS983050:IBS983055 ILO983050:ILO983055 IVK983050:IVK983055 JFG983050:JFG983055 JPC983050:JPC983055 JYY983050:JYY983055 KIU983050:KIU983055 KSQ983050:KSQ983055 LCM983050:LCM983055 LMI983050:LMI983055 LWE983050:LWE983055 MGA983050:MGA983055 MPW983050:MPW983055 MZS983050:MZS983055 NJO983050:NJO983055 NTK983050:NTK983055 ODG983050:ODG983055 ONC983050:ONC983055 OWY983050:OWY983055 PGU983050:PGU983055 PQQ983050:PQQ983055 QAM983050:QAM983055 QKI983050:QKI983055 QUE983050:QUE983055 REA983050:REA983055 RNW983050:RNW983055 RXS983050:RXS983055 SHO983050:SHO983055 SRK983050:SRK983055 TBG983050:TBG983055 TLC983050:TLC983055 TUY983050:TUY983055 UEU983050:UEU983055 UOQ983050:UOQ983055 UYM983050:UYM983055 VII983050:VII983055 VSE983050:VSE983055 WCA983050:WCA983055 WLW983050:WLW983055 WVS983050:WVS983055 K43:K48 JG43:JG48 TC43:TC48 ACY43:ACY48 AMU43:AMU48 AWQ43:AWQ48 BGM43:BGM48 BQI43:BQI48 CAE43:CAE48 CKA43:CKA48 CTW43:CTW48 DDS43:DDS48 DNO43:DNO48 DXK43:DXK48 EHG43:EHG48 ERC43:ERC48 FAY43:FAY48 FKU43:FKU48 FUQ43:FUQ48 GEM43:GEM48 GOI43:GOI48 GYE43:GYE48 HIA43:HIA48 HRW43:HRW48 IBS43:IBS48 ILO43:ILO48 IVK43:IVK48 JFG43:JFG48 JPC43:JPC48 JYY43:JYY48 KIU43:KIU48 KSQ43:KSQ48 LCM43:LCM48 LMI43:LMI48 LWE43:LWE48 MGA43:MGA48 MPW43:MPW48 MZS43:MZS48 NJO43:NJO48 NTK43:NTK48 ODG43:ODG48 ONC43:ONC48 OWY43:OWY48 PGU43:PGU48 PQQ43:PQQ48 QAM43:QAM48 QKI43:QKI48 QUE43:QUE48 REA43:REA48 RNW43:RNW48 RXS43:RXS48 SHO43:SHO48 SRK43:SRK48 TBG43:TBG48 TLC43:TLC48 TUY43:TUY48 UEU43:UEU48 UOQ43:UOQ48 UYM43:UYM48 VII43:VII48 VSE43:VSE48 WCA43:WCA48 WLW43:WLW48 WVS43:WVS48 K65579:K65584 JG65579:JG65584 TC65579:TC65584 ACY65579:ACY65584 AMU65579:AMU65584 AWQ65579:AWQ65584 BGM65579:BGM65584 BQI65579:BQI65584 CAE65579:CAE65584 CKA65579:CKA65584 CTW65579:CTW65584 DDS65579:DDS65584 DNO65579:DNO65584 DXK65579:DXK65584 EHG65579:EHG65584 ERC65579:ERC65584 FAY65579:FAY65584 FKU65579:FKU65584 FUQ65579:FUQ65584 GEM65579:GEM65584 GOI65579:GOI65584 GYE65579:GYE65584 HIA65579:HIA65584 HRW65579:HRW65584 IBS65579:IBS65584 ILO65579:ILO65584 IVK65579:IVK65584 JFG65579:JFG65584 JPC65579:JPC65584 JYY65579:JYY65584 KIU65579:KIU65584 KSQ65579:KSQ65584 LCM65579:LCM65584 LMI65579:LMI65584 LWE65579:LWE65584 MGA65579:MGA65584 MPW65579:MPW65584 MZS65579:MZS65584 NJO65579:NJO65584 NTK65579:NTK65584 ODG65579:ODG65584 ONC65579:ONC65584 OWY65579:OWY65584 PGU65579:PGU65584 PQQ65579:PQQ65584 QAM65579:QAM65584 QKI65579:QKI65584 QUE65579:QUE65584 REA65579:REA65584 RNW65579:RNW65584 RXS65579:RXS65584 SHO65579:SHO65584 SRK65579:SRK65584 TBG65579:TBG65584 TLC65579:TLC65584 TUY65579:TUY65584 UEU65579:UEU65584 UOQ65579:UOQ65584 UYM65579:UYM65584 VII65579:VII65584 VSE65579:VSE65584 WCA65579:WCA65584 WLW65579:WLW65584 WVS65579:WVS65584 K131115:K131120 JG131115:JG131120 TC131115:TC131120 ACY131115:ACY131120 AMU131115:AMU131120 AWQ131115:AWQ131120 BGM131115:BGM131120 BQI131115:BQI131120 CAE131115:CAE131120 CKA131115:CKA131120 CTW131115:CTW131120 DDS131115:DDS131120 DNO131115:DNO131120 DXK131115:DXK131120 EHG131115:EHG131120 ERC131115:ERC131120 FAY131115:FAY131120 FKU131115:FKU131120 FUQ131115:FUQ131120 GEM131115:GEM131120 GOI131115:GOI131120 GYE131115:GYE131120 HIA131115:HIA131120 HRW131115:HRW131120 IBS131115:IBS131120 ILO131115:ILO131120 IVK131115:IVK131120 JFG131115:JFG131120 JPC131115:JPC131120 JYY131115:JYY131120 KIU131115:KIU131120 KSQ131115:KSQ131120 LCM131115:LCM131120 LMI131115:LMI131120 LWE131115:LWE131120 MGA131115:MGA131120 MPW131115:MPW131120 MZS131115:MZS131120 NJO131115:NJO131120 NTK131115:NTK131120 ODG131115:ODG131120 ONC131115:ONC131120 OWY131115:OWY131120 PGU131115:PGU131120 PQQ131115:PQQ131120 QAM131115:QAM131120 QKI131115:QKI131120 QUE131115:QUE131120 REA131115:REA131120 RNW131115:RNW131120 RXS131115:RXS131120 SHO131115:SHO131120 SRK131115:SRK131120 TBG131115:TBG131120 TLC131115:TLC131120 TUY131115:TUY131120 UEU131115:UEU131120 UOQ131115:UOQ131120 UYM131115:UYM131120 VII131115:VII131120 VSE131115:VSE131120 WCA131115:WCA131120 WLW131115:WLW131120 WVS131115:WVS131120 K196651:K196656 JG196651:JG196656 TC196651:TC196656 ACY196651:ACY196656 AMU196651:AMU196656 AWQ196651:AWQ196656 BGM196651:BGM196656 BQI196651:BQI196656 CAE196651:CAE196656 CKA196651:CKA196656 CTW196651:CTW196656 DDS196651:DDS196656 DNO196651:DNO196656 DXK196651:DXK196656 EHG196651:EHG196656 ERC196651:ERC196656 FAY196651:FAY196656 FKU196651:FKU196656 FUQ196651:FUQ196656 GEM196651:GEM196656 GOI196651:GOI196656 GYE196651:GYE196656 HIA196651:HIA196656 HRW196651:HRW196656 IBS196651:IBS196656 ILO196651:ILO196656 IVK196651:IVK196656 JFG196651:JFG196656 JPC196651:JPC196656 JYY196651:JYY196656 KIU196651:KIU196656 KSQ196651:KSQ196656 LCM196651:LCM196656 LMI196651:LMI196656 LWE196651:LWE196656 MGA196651:MGA196656 MPW196651:MPW196656 MZS196651:MZS196656 NJO196651:NJO196656 NTK196651:NTK196656 ODG196651:ODG196656 ONC196651:ONC196656 OWY196651:OWY196656 PGU196651:PGU196656 PQQ196651:PQQ196656 QAM196651:QAM196656 QKI196651:QKI196656 QUE196651:QUE196656 REA196651:REA196656 RNW196651:RNW196656 RXS196651:RXS196656 SHO196651:SHO196656 SRK196651:SRK196656 TBG196651:TBG196656 TLC196651:TLC196656 TUY196651:TUY196656 UEU196651:UEU196656 UOQ196651:UOQ196656 UYM196651:UYM196656 VII196651:VII196656 VSE196651:VSE196656 WCA196651:WCA196656 WLW196651:WLW196656 WVS196651:WVS196656 K262187:K262192 JG262187:JG262192 TC262187:TC262192 ACY262187:ACY262192 AMU262187:AMU262192 AWQ262187:AWQ262192 BGM262187:BGM262192 BQI262187:BQI262192 CAE262187:CAE262192 CKA262187:CKA262192 CTW262187:CTW262192 DDS262187:DDS262192 DNO262187:DNO262192 DXK262187:DXK262192 EHG262187:EHG262192 ERC262187:ERC262192 FAY262187:FAY262192 FKU262187:FKU262192 FUQ262187:FUQ262192 GEM262187:GEM262192 GOI262187:GOI262192 GYE262187:GYE262192 HIA262187:HIA262192 HRW262187:HRW262192 IBS262187:IBS262192 ILO262187:ILO262192 IVK262187:IVK262192 JFG262187:JFG262192 JPC262187:JPC262192 JYY262187:JYY262192 KIU262187:KIU262192 KSQ262187:KSQ262192 LCM262187:LCM262192 LMI262187:LMI262192 LWE262187:LWE262192 MGA262187:MGA262192 MPW262187:MPW262192 MZS262187:MZS262192 NJO262187:NJO262192 NTK262187:NTK262192 ODG262187:ODG262192 ONC262187:ONC262192 OWY262187:OWY262192 PGU262187:PGU262192 PQQ262187:PQQ262192 QAM262187:QAM262192 QKI262187:QKI262192 QUE262187:QUE262192 REA262187:REA262192 RNW262187:RNW262192 RXS262187:RXS262192 SHO262187:SHO262192 SRK262187:SRK262192 TBG262187:TBG262192 TLC262187:TLC262192 TUY262187:TUY262192 UEU262187:UEU262192 UOQ262187:UOQ262192 UYM262187:UYM262192 VII262187:VII262192 VSE262187:VSE262192 WCA262187:WCA262192 WLW262187:WLW262192 WVS262187:WVS262192 K327723:K327728 JG327723:JG327728 TC327723:TC327728 ACY327723:ACY327728 AMU327723:AMU327728 AWQ327723:AWQ327728 BGM327723:BGM327728 BQI327723:BQI327728 CAE327723:CAE327728 CKA327723:CKA327728 CTW327723:CTW327728 DDS327723:DDS327728 DNO327723:DNO327728 DXK327723:DXK327728 EHG327723:EHG327728 ERC327723:ERC327728 FAY327723:FAY327728 FKU327723:FKU327728 FUQ327723:FUQ327728 GEM327723:GEM327728 GOI327723:GOI327728 GYE327723:GYE327728 HIA327723:HIA327728 HRW327723:HRW327728 IBS327723:IBS327728 ILO327723:ILO327728 IVK327723:IVK327728 JFG327723:JFG327728 JPC327723:JPC327728 JYY327723:JYY327728 KIU327723:KIU327728 KSQ327723:KSQ327728 LCM327723:LCM327728 LMI327723:LMI327728 LWE327723:LWE327728 MGA327723:MGA327728 MPW327723:MPW327728 MZS327723:MZS327728 NJO327723:NJO327728 NTK327723:NTK327728 ODG327723:ODG327728 ONC327723:ONC327728 OWY327723:OWY327728 PGU327723:PGU327728 PQQ327723:PQQ327728 QAM327723:QAM327728 QKI327723:QKI327728 QUE327723:QUE327728 REA327723:REA327728 RNW327723:RNW327728 RXS327723:RXS327728 SHO327723:SHO327728 SRK327723:SRK327728 TBG327723:TBG327728 TLC327723:TLC327728 TUY327723:TUY327728 UEU327723:UEU327728 UOQ327723:UOQ327728 UYM327723:UYM327728 VII327723:VII327728 VSE327723:VSE327728 WCA327723:WCA327728 WLW327723:WLW327728 WVS327723:WVS327728 K393259:K393264 JG393259:JG393264 TC393259:TC393264 ACY393259:ACY393264 AMU393259:AMU393264 AWQ393259:AWQ393264 BGM393259:BGM393264 BQI393259:BQI393264 CAE393259:CAE393264 CKA393259:CKA393264 CTW393259:CTW393264 DDS393259:DDS393264 DNO393259:DNO393264 DXK393259:DXK393264 EHG393259:EHG393264 ERC393259:ERC393264 FAY393259:FAY393264 FKU393259:FKU393264 FUQ393259:FUQ393264 GEM393259:GEM393264 GOI393259:GOI393264 GYE393259:GYE393264 HIA393259:HIA393264 HRW393259:HRW393264 IBS393259:IBS393264 ILO393259:ILO393264 IVK393259:IVK393264 JFG393259:JFG393264 JPC393259:JPC393264 JYY393259:JYY393264 KIU393259:KIU393264 KSQ393259:KSQ393264 LCM393259:LCM393264 LMI393259:LMI393264 LWE393259:LWE393264 MGA393259:MGA393264 MPW393259:MPW393264 MZS393259:MZS393264 NJO393259:NJO393264 NTK393259:NTK393264 ODG393259:ODG393264 ONC393259:ONC393264 OWY393259:OWY393264 PGU393259:PGU393264 PQQ393259:PQQ393264 QAM393259:QAM393264 QKI393259:QKI393264 QUE393259:QUE393264 REA393259:REA393264 RNW393259:RNW393264 RXS393259:RXS393264 SHO393259:SHO393264 SRK393259:SRK393264 TBG393259:TBG393264 TLC393259:TLC393264 TUY393259:TUY393264 UEU393259:UEU393264 UOQ393259:UOQ393264 UYM393259:UYM393264 VII393259:VII393264 VSE393259:VSE393264 WCA393259:WCA393264 WLW393259:WLW393264 WVS393259:WVS393264 K458795:K458800 JG458795:JG458800 TC458795:TC458800 ACY458795:ACY458800 AMU458795:AMU458800 AWQ458795:AWQ458800 BGM458795:BGM458800 BQI458795:BQI458800 CAE458795:CAE458800 CKA458795:CKA458800 CTW458795:CTW458800 DDS458795:DDS458800 DNO458795:DNO458800 DXK458795:DXK458800 EHG458795:EHG458800 ERC458795:ERC458800 FAY458795:FAY458800 FKU458795:FKU458800 FUQ458795:FUQ458800 GEM458795:GEM458800 GOI458795:GOI458800 GYE458795:GYE458800 HIA458795:HIA458800 HRW458795:HRW458800 IBS458795:IBS458800 ILO458795:ILO458800 IVK458795:IVK458800 JFG458795:JFG458800 JPC458795:JPC458800 JYY458795:JYY458800 KIU458795:KIU458800 KSQ458795:KSQ458800 LCM458795:LCM458800 LMI458795:LMI458800 LWE458795:LWE458800 MGA458795:MGA458800 MPW458795:MPW458800 MZS458795:MZS458800 NJO458795:NJO458800 NTK458795:NTK458800 ODG458795:ODG458800 ONC458795:ONC458800 OWY458795:OWY458800 PGU458795:PGU458800 PQQ458795:PQQ458800 QAM458795:QAM458800 QKI458795:QKI458800 QUE458795:QUE458800 REA458795:REA458800 RNW458795:RNW458800 RXS458795:RXS458800 SHO458795:SHO458800 SRK458795:SRK458800 TBG458795:TBG458800 TLC458795:TLC458800 TUY458795:TUY458800 UEU458795:UEU458800 UOQ458795:UOQ458800 UYM458795:UYM458800 VII458795:VII458800 VSE458795:VSE458800 WCA458795:WCA458800 WLW458795:WLW458800 WVS458795:WVS458800 K524331:K524336 JG524331:JG524336 TC524331:TC524336 ACY524331:ACY524336 AMU524331:AMU524336 AWQ524331:AWQ524336 BGM524331:BGM524336 BQI524331:BQI524336 CAE524331:CAE524336 CKA524331:CKA524336 CTW524331:CTW524336 DDS524331:DDS524336 DNO524331:DNO524336 DXK524331:DXK524336 EHG524331:EHG524336 ERC524331:ERC524336 FAY524331:FAY524336 FKU524331:FKU524336 FUQ524331:FUQ524336 GEM524331:GEM524336 GOI524331:GOI524336 GYE524331:GYE524336 HIA524331:HIA524336 HRW524331:HRW524336 IBS524331:IBS524336 ILO524331:ILO524336 IVK524331:IVK524336 JFG524331:JFG524336 JPC524331:JPC524336 JYY524331:JYY524336 KIU524331:KIU524336 KSQ524331:KSQ524336 LCM524331:LCM524336 LMI524331:LMI524336 LWE524331:LWE524336 MGA524331:MGA524336 MPW524331:MPW524336 MZS524331:MZS524336 NJO524331:NJO524336 NTK524331:NTK524336 ODG524331:ODG524336 ONC524331:ONC524336 OWY524331:OWY524336 PGU524331:PGU524336 PQQ524331:PQQ524336 QAM524331:QAM524336 QKI524331:QKI524336 QUE524331:QUE524336 REA524331:REA524336 RNW524331:RNW524336 RXS524331:RXS524336 SHO524331:SHO524336 SRK524331:SRK524336 TBG524331:TBG524336 TLC524331:TLC524336 TUY524331:TUY524336 UEU524331:UEU524336 UOQ524331:UOQ524336 UYM524331:UYM524336 VII524331:VII524336 VSE524331:VSE524336 WCA524331:WCA524336 WLW524331:WLW524336 WVS524331:WVS524336 K589867:K589872 JG589867:JG589872 TC589867:TC589872 ACY589867:ACY589872 AMU589867:AMU589872 AWQ589867:AWQ589872 BGM589867:BGM589872 BQI589867:BQI589872 CAE589867:CAE589872 CKA589867:CKA589872 CTW589867:CTW589872 DDS589867:DDS589872 DNO589867:DNO589872 DXK589867:DXK589872 EHG589867:EHG589872 ERC589867:ERC589872 FAY589867:FAY589872 FKU589867:FKU589872 FUQ589867:FUQ589872 GEM589867:GEM589872 GOI589867:GOI589872 GYE589867:GYE589872 HIA589867:HIA589872 HRW589867:HRW589872 IBS589867:IBS589872 ILO589867:ILO589872 IVK589867:IVK589872 JFG589867:JFG589872 JPC589867:JPC589872 JYY589867:JYY589872 KIU589867:KIU589872 KSQ589867:KSQ589872 LCM589867:LCM589872 LMI589867:LMI589872 LWE589867:LWE589872 MGA589867:MGA589872 MPW589867:MPW589872 MZS589867:MZS589872 NJO589867:NJO589872 NTK589867:NTK589872 ODG589867:ODG589872 ONC589867:ONC589872 OWY589867:OWY589872 PGU589867:PGU589872 PQQ589867:PQQ589872 QAM589867:QAM589872 QKI589867:QKI589872 QUE589867:QUE589872 REA589867:REA589872 RNW589867:RNW589872 RXS589867:RXS589872 SHO589867:SHO589872 SRK589867:SRK589872 TBG589867:TBG589872 TLC589867:TLC589872 TUY589867:TUY589872 UEU589867:UEU589872 UOQ589867:UOQ589872 UYM589867:UYM589872 VII589867:VII589872 VSE589867:VSE589872 WCA589867:WCA589872 WLW589867:WLW589872 WVS589867:WVS589872 K655403:K655408 JG655403:JG655408 TC655403:TC655408 ACY655403:ACY655408 AMU655403:AMU655408 AWQ655403:AWQ655408 BGM655403:BGM655408 BQI655403:BQI655408 CAE655403:CAE655408 CKA655403:CKA655408 CTW655403:CTW655408 DDS655403:DDS655408 DNO655403:DNO655408 DXK655403:DXK655408 EHG655403:EHG655408 ERC655403:ERC655408 FAY655403:FAY655408 FKU655403:FKU655408 FUQ655403:FUQ655408 GEM655403:GEM655408 GOI655403:GOI655408 GYE655403:GYE655408 HIA655403:HIA655408 HRW655403:HRW655408 IBS655403:IBS655408 ILO655403:ILO655408 IVK655403:IVK655408 JFG655403:JFG655408 JPC655403:JPC655408 JYY655403:JYY655408 KIU655403:KIU655408 KSQ655403:KSQ655408 LCM655403:LCM655408 LMI655403:LMI655408 LWE655403:LWE655408 MGA655403:MGA655408 MPW655403:MPW655408 MZS655403:MZS655408 NJO655403:NJO655408 NTK655403:NTK655408 ODG655403:ODG655408 ONC655403:ONC655408 OWY655403:OWY655408 PGU655403:PGU655408 PQQ655403:PQQ655408 QAM655403:QAM655408 QKI655403:QKI655408 QUE655403:QUE655408 REA655403:REA655408 RNW655403:RNW655408 RXS655403:RXS655408 SHO655403:SHO655408 SRK655403:SRK655408 TBG655403:TBG655408 TLC655403:TLC655408 TUY655403:TUY655408 UEU655403:UEU655408 UOQ655403:UOQ655408 UYM655403:UYM655408 VII655403:VII655408 VSE655403:VSE655408 WCA655403:WCA655408 WLW655403:WLW655408 WVS655403:WVS655408 K720939:K720944 JG720939:JG720944 TC720939:TC720944 ACY720939:ACY720944 AMU720939:AMU720944 AWQ720939:AWQ720944 BGM720939:BGM720944 BQI720939:BQI720944 CAE720939:CAE720944 CKA720939:CKA720944 CTW720939:CTW720944 DDS720939:DDS720944 DNO720939:DNO720944 DXK720939:DXK720944 EHG720939:EHG720944 ERC720939:ERC720944 FAY720939:FAY720944 FKU720939:FKU720944 FUQ720939:FUQ720944 GEM720939:GEM720944 GOI720939:GOI720944 GYE720939:GYE720944 HIA720939:HIA720944 HRW720939:HRW720944 IBS720939:IBS720944 ILO720939:ILO720944 IVK720939:IVK720944 JFG720939:JFG720944 JPC720939:JPC720944 JYY720939:JYY720944 KIU720939:KIU720944 KSQ720939:KSQ720944 LCM720939:LCM720944 LMI720939:LMI720944 LWE720939:LWE720944 MGA720939:MGA720944 MPW720939:MPW720944 MZS720939:MZS720944 NJO720939:NJO720944 NTK720939:NTK720944 ODG720939:ODG720944 ONC720939:ONC720944 OWY720939:OWY720944 PGU720939:PGU720944 PQQ720939:PQQ720944 QAM720939:QAM720944 QKI720939:QKI720944 QUE720939:QUE720944 REA720939:REA720944 RNW720939:RNW720944 RXS720939:RXS720944 SHO720939:SHO720944 SRK720939:SRK720944 TBG720939:TBG720944 TLC720939:TLC720944 TUY720939:TUY720944 UEU720939:UEU720944 UOQ720939:UOQ720944 UYM720939:UYM720944 VII720939:VII720944 VSE720939:VSE720944 WCA720939:WCA720944 WLW720939:WLW720944 WVS720939:WVS720944 K786475:K786480 JG786475:JG786480 TC786475:TC786480 ACY786475:ACY786480 AMU786475:AMU786480 AWQ786475:AWQ786480 BGM786475:BGM786480 BQI786475:BQI786480 CAE786475:CAE786480 CKA786475:CKA786480 CTW786475:CTW786480 DDS786475:DDS786480 DNO786475:DNO786480 DXK786475:DXK786480 EHG786475:EHG786480 ERC786475:ERC786480 FAY786475:FAY786480 FKU786475:FKU786480 FUQ786475:FUQ786480 GEM786475:GEM786480 GOI786475:GOI786480 GYE786475:GYE786480 HIA786475:HIA786480 HRW786475:HRW786480 IBS786475:IBS786480 ILO786475:ILO786480 IVK786475:IVK786480 JFG786475:JFG786480 JPC786475:JPC786480 JYY786475:JYY786480 KIU786475:KIU786480 KSQ786475:KSQ786480 LCM786475:LCM786480 LMI786475:LMI786480 LWE786475:LWE786480 MGA786475:MGA786480 MPW786475:MPW786480 MZS786475:MZS786480 NJO786475:NJO786480 NTK786475:NTK786480 ODG786475:ODG786480 ONC786475:ONC786480 OWY786475:OWY786480 PGU786475:PGU786480 PQQ786475:PQQ786480 QAM786475:QAM786480 QKI786475:QKI786480 QUE786475:QUE786480 REA786475:REA786480 RNW786475:RNW786480 RXS786475:RXS786480 SHO786475:SHO786480 SRK786475:SRK786480 TBG786475:TBG786480 TLC786475:TLC786480 TUY786475:TUY786480 UEU786475:UEU786480 UOQ786475:UOQ786480 UYM786475:UYM786480 VII786475:VII786480 VSE786475:VSE786480 WCA786475:WCA786480 WLW786475:WLW786480 WVS786475:WVS786480 K852011:K852016 JG852011:JG852016 TC852011:TC852016 ACY852011:ACY852016 AMU852011:AMU852016 AWQ852011:AWQ852016 BGM852011:BGM852016 BQI852011:BQI852016 CAE852011:CAE852016 CKA852011:CKA852016 CTW852011:CTW852016 DDS852011:DDS852016 DNO852011:DNO852016 DXK852011:DXK852016 EHG852011:EHG852016 ERC852011:ERC852016 FAY852011:FAY852016 FKU852011:FKU852016 FUQ852011:FUQ852016 GEM852011:GEM852016 GOI852011:GOI852016 GYE852011:GYE852016 HIA852011:HIA852016 HRW852011:HRW852016 IBS852011:IBS852016 ILO852011:ILO852016 IVK852011:IVK852016 JFG852011:JFG852016 JPC852011:JPC852016 JYY852011:JYY852016 KIU852011:KIU852016 KSQ852011:KSQ852016 LCM852011:LCM852016 LMI852011:LMI852016 LWE852011:LWE852016 MGA852011:MGA852016 MPW852011:MPW852016 MZS852011:MZS852016 NJO852011:NJO852016 NTK852011:NTK852016 ODG852011:ODG852016 ONC852011:ONC852016 OWY852011:OWY852016 PGU852011:PGU852016 PQQ852011:PQQ852016 QAM852011:QAM852016 QKI852011:QKI852016 QUE852011:QUE852016 REA852011:REA852016 RNW852011:RNW852016 RXS852011:RXS852016 SHO852011:SHO852016 SRK852011:SRK852016 TBG852011:TBG852016 TLC852011:TLC852016 TUY852011:TUY852016 UEU852011:UEU852016 UOQ852011:UOQ852016 UYM852011:UYM852016 VII852011:VII852016 VSE852011:VSE852016 WCA852011:WCA852016 WLW852011:WLW852016 WVS852011:WVS852016 K917547:K917552 JG917547:JG917552 TC917547:TC917552 ACY917547:ACY917552 AMU917547:AMU917552 AWQ917547:AWQ917552 BGM917547:BGM917552 BQI917547:BQI917552 CAE917547:CAE917552 CKA917547:CKA917552 CTW917547:CTW917552 DDS917547:DDS917552 DNO917547:DNO917552 DXK917547:DXK917552 EHG917547:EHG917552 ERC917547:ERC917552 FAY917547:FAY917552 FKU917547:FKU917552 FUQ917547:FUQ917552 GEM917547:GEM917552 GOI917547:GOI917552 GYE917547:GYE917552 HIA917547:HIA917552 HRW917547:HRW917552 IBS917547:IBS917552 ILO917547:ILO917552 IVK917547:IVK917552 JFG917547:JFG917552 JPC917547:JPC917552 JYY917547:JYY917552 KIU917547:KIU917552 KSQ917547:KSQ917552 LCM917547:LCM917552 LMI917547:LMI917552 LWE917547:LWE917552 MGA917547:MGA917552 MPW917547:MPW917552 MZS917547:MZS917552 NJO917547:NJO917552 NTK917547:NTK917552 ODG917547:ODG917552 ONC917547:ONC917552 OWY917547:OWY917552 PGU917547:PGU917552 PQQ917547:PQQ917552 QAM917547:QAM917552 QKI917547:QKI917552 QUE917547:QUE917552 REA917547:REA917552 RNW917547:RNW917552 RXS917547:RXS917552 SHO917547:SHO917552 SRK917547:SRK917552 TBG917547:TBG917552 TLC917547:TLC917552 TUY917547:TUY917552 UEU917547:UEU917552 UOQ917547:UOQ917552 UYM917547:UYM917552 VII917547:VII917552 VSE917547:VSE917552 WCA917547:WCA917552 WLW917547:WLW917552 WVS917547:WVS917552 K983083:K983088 JG983083:JG983088 TC983083:TC983088 ACY983083:ACY983088 AMU983083:AMU983088 AWQ983083:AWQ983088 BGM983083:BGM983088 BQI983083:BQI983088 CAE983083:CAE983088 CKA983083:CKA983088 CTW983083:CTW983088 DDS983083:DDS983088 DNO983083:DNO983088 DXK983083:DXK983088 EHG983083:EHG983088 ERC983083:ERC983088 FAY983083:FAY983088 FKU983083:FKU983088 FUQ983083:FUQ983088 GEM983083:GEM983088 GOI983083:GOI983088 GYE983083:GYE983088 HIA983083:HIA983088 HRW983083:HRW983088 IBS983083:IBS983088 ILO983083:ILO983088 IVK983083:IVK983088 JFG983083:JFG983088 JPC983083:JPC983088 JYY983083:JYY983088 KIU983083:KIU983088 KSQ983083:KSQ983088 LCM983083:LCM983088 LMI983083:LMI983088 LWE983083:LWE983088 MGA983083:MGA983088 MPW983083:MPW983088 MZS983083:MZS983088 NJO983083:NJO983088 NTK983083:NTK983088 ODG983083:ODG983088 ONC983083:ONC983088 OWY983083:OWY983088 PGU983083:PGU983088 PQQ983083:PQQ983088 QAM983083:QAM983088 QKI983083:QKI983088 QUE983083:QUE983088 REA983083:REA983088 RNW983083:RNW983088 RXS983083:RXS983088 SHO983083:SHO983088 SRK983083:SRK983088 TBG983083:TBG983088 TLC983083:TLC983088 TUY983083:TUY983088 UEU983083:UEU983088 UOQ983083:UOQ983088 UYM983083:UYM983088 VII983083:VII983088 VSE983083:VSE983088 WCA983083:WCA983088 WLW983083:WLW983088 WVS983083:WVS983088" xr:uid="{E6F1CFA5-9F67-463E-AF3F-B86A20EDB838}">
      <formula1>StructureGrade</formula1>
    </dataValidation>
    <dataValidation type="list" allowBlank="1" showInputMessage="1" showErrorMessage="1" sqref="I31:I36 JE31:JE36 TA31:TA36 ACW31:ACW36 AMS31:AMS36 AWO31:AWO36 BGK31:BGK36 BQG31:BQG36 CAC31:CAC36 CJY31:CJY36 CTU31:CTU36 DDQ31:DDQ36 DNM31:DNM36 DXI31:DXI36 EHE31:EHE36 ERA31:ERA36 FAW31:FAW36 FKS31:FKS36 FUO31:FUO36 GEK31:GEK36 GOG31:GOG36 GYC31:GYC36 HHY31:HHY36 HRU31:HRU36 IBQ31:IBQ36 ILM31:ILM36 IVI31:IVI36 JFE31:JFE36 JPA31:JPA36 JYW31:JYW36 KIS31:KIS36 KSO31:KSO36 LCK31:LCK36 LMG31:LMG36 LWC31:LWC36 MFY31:MFY36 MPU31:MPU36 MZQ31:MZQ36 NJM31:NJM36 NTI31:NTI36 ODE31:ODE36 ONA31:ONA36 OWW31:OWW36 PGS31:PGS36 PQO31:PQO36 QAK31:QAK36 QKG31:QKG36 QUC31:QUC36 RDY31:RDY36 RNU31:RNU36 RXQ31:RXQ36 SHM31:SHM36 SRI31:SRI36 TBE31:TBE36 TLA31:TLA36 TUW31:TUW36 UES31:UES36 UOO31:UOO36 UYK31:UYK36 VIG31:VIG36 VSC31:VSC36 WBY31:WBY36 WLU31:WLU36 WVQ31:WVQ36 I65567:I65572 JE65567:JE65572 TA65567:TA65572 ACW65567:ACW65572 AMS65567:AMS65572 AWO65567:AWO65572 BGK65567:BGK65572 BQG65567:BQG65572 CAC65567:CAC65572 CJY65567:CJY65572 CTU65567:CTU65572 DDQ65567:DDQ65572 DNM65567:DNM65572 DXI65567:DXI65572 EHE65567:EHE65572 ERA65567:ERA65572 FAW65567:FAW65572 FKS65567:FKS65572 FUO65567:FUO65572 GEK65567:GEK65572 GOG65567:GOG65572 GYC65567:GYC65572 HHY65567:HHY65572 HRU65567:HRU65572 IBQ65567:IBQ65572 ILM65567:ILM65572 IVI65567:IVI65572 JFE65567:JFE65572 JPA65567:JPA65572 JYW65567:JYW65572 KIS65567:KIS65572 KSO65567:KSO65572 LCK65567:LCK65572 LMG65567:LMG65572 LWC65567:LWC65572 MFY65567:MFY65572 MPU65567:MPU65572 MZQ65567:MZQ65572 NJM65567:NJM65572 NTI65567:NTI65572 ODE65567:ODE65572 ONA65567:ONA65572 OWW65567:OWW65572 PGS65567:PGS65572 PQO65567:PQO65572 QAK65567:QAK65572 QKG65567:QKG65572 QUC65567:QUC65572 RDY65567:RDY65572 RNU65567:RNU65572 RXQ65567:RXQ65572 SHM65567:SHM65572 SRI65567:SRI65572 TBE65567:TBE65572 TLA65567:TLA65572 TUW65567:TUW65572 UES65567:UES65572 UOO65567:UOO65572 UYK65567:UYK65572 VIG65567:VIG65572 VSC65567:VSC65572 WBY65567:WBY65572 WLU65567:WLU65572 WVQ65567:WVQ65572 I131103:I131108 JE131103:JE131108 TA131103:TA131108 ACW131103:ACW131108 AMS131103:AMS131108 AWO131103:AWO131108 BGK131103:BGK131108 BQG131103:BQG131108 CAC131103:CAC131108 CJY131103:CJY131108 CTU131103:CTU131108 DDQ131103:DDQ131108 DNM131103:DNM131108 DXI131103:DXI131108 EHE131103:EHE131108 ERA131103:ERA131108 FAW131103:FAW131108 FKS131103:FKS131108 FUO131103:FUO131108 GEK131103:GEK131108 GOG131103:GOG131108 GYC131103:GYC131108 HHY131103:HHY131108 HRU131103:HRU131108 IBQ131103:IBQ131108 ILM131103:ILM131108 IVI131103:IVI131108 JFE131103:JFE131108 JPA131103:JPA131108 JYW131103:JYW131108 KIS131103:KIS131108 KSO131103:KSO131108 LCK131103:LCK131108 LMG131103:LMG131108 LWC131103:LWC131108 MFY131103:MFY131108 MPU131103:MPU131108 MZQ131103:MZQ131108 NJM131103:NJM131108 NTI131103:NTI131108 ODE131103:ODE131108 ONA131103:ONA131108 OWW131103:OWW131108 PGS131103:PGS131108 PQO131103:PQO131108 QAK131103:QAK131108 QKG131103:QKG131108 QUC131103:QUC131108 RDY131103:RDY131108 RNU131103:RNU131108 RXQ131103:RXQ131108 SHM131103:SHM131108 SRI131103:SRI131108 TBE131103:TBE131108 TLA131103:TLA131108 TUW131103:TUW131108 UES131103:UES131108 UOO131103:UOO131108 UYK131103:UYK131108 VIG131103:VIG131108 VSC131103:VSC131108 WBY131103:WBY131108 WLU131103:WLU131108 WVQ131103:WVQ131108 I196639:I196644 JE196639:JE196644 TA196639:TA196644 ACW196639:ACW196644 AMS196639:AMS196644 AWO196639:AWO196644 BGK196639:BGK196644 BQG196639:BQG196644 CAC196639:CAC196644 CJY196639:CJY196644 CTU196639:CTU196644 DDQ196639:DDQ196644 DNM196639:DNM196644 DXI196639:DXI196644 EHE196639:EHE196644 ERA196639:ERA196644 FAW196639:FAW196644 FKS196639:FKS196644 FUO196639:FUO196644 GEK196639:GEK196644 GOG196639:GOG196644 GYC196639:GYC196644 HHY196639:HHY196644 HRU196639:HRU196644 IBQ196639:IBQ196644 ILM196639:ILM196644 IVI196639:IVI196644 JFE196639:JFE196644 JPA196639:JPA196644 JYW196639:JYW196644 KIS196639:KIS196644 KSO196639:KSO196644 LCK196639:LCK196644 LMG196639:LMG196644 LWC196639:LWC196644 MFY196639:MFY196644 MPU196639:MPU196644 MZQ196639:MZQ196644 NJM196639:NJM196644 NTI196639:NTI196644 ODE196639:ODE196644 ONA196639:ONA196644 OWW196639:OWW196644 PGS196639:PGS196644 PQO196639:PQO196644 QAK196639:QAK196644 QKG196639:QKG196644 QUC196639:QUC196644 RDY196639:RDY196644 RNU196639:RNU196644 RXQ196639:RXQ196644 SHM196639:SHM196644 SRI196639:SRI196644 TBE196639:TBE196644 TLA196639:TLA196644 TUW196639:TUW196644 UES196639:UES196644 UOO196639:UOO196644 UYK196639:UYK196644 VIG196639:VIG196644 VSC196639:VSC196644 WBY196639:WBY196644 WLU196639:WLU196644 WVQ196639:WVQ196644 I262175:I262180 JE262175:JE262180 TA262175:TA262180 ACW262175:ACW262180 AMS262175:AMS262180 AWO262175:AWO262180 BGK262175:BGK262180 BQG262175:BQG262180 CAC262175:CAC262180 CJY262175:CJY262180 CTU262175:CTU262180 DDQ262175:DDQ262180 DNM262175:DNM262180 DXI262175:DXI262180 EHE262175:EHE262180 ERA262175:ERA262180 FAW262175:FAW262180 FKS262175:FKS262180 FUO262175:FUO262180 GEK262175:GEK262180 GOG262175:GOG262180 GYC262175:GYC262180 HHY262175:HHY262180 HRU262175:HRU262180 IBQ262175:IBQ262180 ILM262175:ILM262180 IVI262175:IVI262180 JFE262175:JFE262180 JPA262175:JPA262180 JYW262175:JYW262180 KIS262175:KIS262180 KSO262175:KSO262180 LCK262175:LCK262180 LMG262175:LMG262180 LWC262175:LWC262180 MFY262175:MFY262180 MPU262175:MPU262180 MZQ262175:MZQ262180 NJM262175:NJM262180 NTI262175:NTI262180 ODE262175:ODE262180 ONA262175:ONA262180 OWW262175:OWW262180 PGS262175:PGS262180 PQO262175:PQO262180 QAK262175:QAK262180 QKG262175:QKG262180 QUC262175:QUC262180 RDY262175:RDY262180 RNU262175:RNU262180 RXQ262175:RXQ262180 SHM262175:SHM262180 SRI262175:SRI262180 TBE262175:TBE262180 TLA262175:TLA262180 TUW262175:TUW262180 UES262175:UES262180 UOO262175:UOO262180 UYK262175:UYK262180 VIG262175:VIG262180 VSC262175:VSC262180 WBY262175:WBY262180 WLU262175:WLU262180 WVQ262175:WVQ262180 I327711:I327716 JE327711:JE327716 TA327711:TA327716 ACW327711:ACW327716 AMS327711:AMS327716 AWO327711:AWO327716 BGK327711:BGK327716 BQG327711:BQG327716 CAC327711:CAC327716 CJY327711:CJY327716 CTU327711:CTU327716 DDQ327711:DDQ327716 DNM327711:DNM327716 DXI327711:DXI327716 EHE327711:EHE327716 ERA327711:ERA327716 FAW327711:FAW327716 FKS327711:FKS327716 FUO327711:FUO327716 GEK327711:GEK327716 GOG327711:GOG327716 GYC327711:GYC327716 HHY327711:HHY327716 HRU327711:HRU327716 IBQ327711:IBQ327716 ILM327711:ILM327716 IVI327711:IVI327716 JFE327711:JFE327716 JPA327711:JPA327716 JYW327711:JYW327716 KIS327711:KIS327716 KSO327711:KSO327716 LCK327711:LCK327716 LMG327711:LMG327716 LWC327711:LWC327716 MFY327711:MFY327716 MPU327711:MPU327716 MZQ327711:MZQ327716 NJM327711:NJM327716 NTI327711:NTI327716 ODE327711:ODE327716 ONA327711:ONA327716 OWW327711:OWW327716 PGS327711:PGS327716 PQO327711:PQO327716 QAK327711:QAK327716 QKG327711:QKG327716 QUC327711:QUC327716 RDY327711:RDY327716 RNU327711:RNU327716 RXQ327711:RXQ327716 SHM327711:SHM327716 SRI327711:SRI327716 TBE327711:TBE327716 TLA327711:TLA327716 TUW327711:TUW327716 UES327711:UES327716 UOO327711:UOO327716 UYK327711:UYK327716 VIG327711:VIG327716 VSC327711:VSC327716 WBY327711:WBY327716 WLU327711:WLU327716 WVQ327711:WVQ327716 I393247:I393252 JE393247:JE393252 TA393247:TA393252 ACW393247:ACW393252 AMS393247:AMS393252 AWO393247:AWO393252 BGK393247:BGK393252 BQG393247:BQG393252 CAC393247:CAC393252 CJY393247:CJY393252 CTU393247:CTU393252 DDQ393247:DDQ393252 DNM393247:DNM393252 DXI393247:DXI393252 EHE393247:EHE393252 ERA393247:ERA393252 FAW393247:FAW393252 FKS393247:FKS393252 FUO393247:FUO393252 GEK393247:GEK393252 GOG393247:GOG393252 GYC393247:GYC393252 HHY393247:HHY393252 HRU393247:HRU393252 IBQ393247:IBQ393252 ILM393247:ILM393252 IVI393247:IVI393252 JFE393247:JFE393252 JPA393247:JPA393252 JYW393247:JYW393252 KIS393247:KIS393252 KSO393247:KSO393252 LCK393247:LCK393252 LMG393247:LMG393252 LWC393247:LWC393252 MFY393247:MFY393252 MPU393247:MPU393252 MZQ393247:MZQ393252 NJM393247:NJM393252 NTI393247:NTI393252 ODE393247:ODE393252 ONA393247:ONA393252 OWW393247:OWW393252 PGS393247:PGS393252 PQO393247:PQO393252 QAK393247:QAK393252 QKG393247:QKG393252 QUC393247:QUC393252 RDY393247:RDY393252 RNU393247:RNU393252 RXQ393247:RXQ393252 SHM393247:SHM393252 SRI393247:SRI393252 TBE393247:TBE393252 TLA393247:TLA393252 TUW393247:TUW393252 UES393247:UES393252 UOO393247:UOO393252 UYK393247:UYK393252 VIG393247:VIG393252 VSC393247:VSC393252 WBY393247:WBY393252 WLU393247:WLU393252 WVQ393247:WVQ393252 I458783:I458788 JE458783:JE458788 TA458783:TA458788 ACW458783:ACW458788 AMS458783:AMS458788 AWO458783:AWO458788 BGK458783:BGK458788 BQG458783:BQG458788 CAC458783:CAC458788 CJY458783:CJY458788 CTU458783:CTU458788 DDQ458783:DDQ458788 DNM458783:DNM458788 DXI458783:DXI458788 EHE458783:EHE458788 ERA458783:ERA458788 FAW458783:FAW458788 FKS458783:FKS458788 FUO458783:FUO458788 GEK458783:GEK458788 GOG458783:GOG458788 GYC458783:GYC458788 HHY458783:HHY458788 HRU458783:HRU458788 IBQ458783:IBQ458788 ILM458783:ILM458788 IVI458783:IVI458788 JFE458783:JFE458788 JPA458783:JPA458788 JYW458783:JYW458788 KIS458783:KIS458788 KSO458783:KSO458788 LCK458783:LCK458788 LMG458783:LMG458788 LWC458783:LWC458788 MFY458783:MFY458788 MPU458783:MPU458788 MZQ458783:MZQ458788 NJM458783:NJM458788 NTI458783:NTI458788 ODE458783:ODE458788 ONA458783:ONA458788 OWW458783:OWW458788 PGS458783:PGS458788 PQO458783:PQO458788 QAK458783:QAK458788 QKG458783:QKG458788 QUC458783:QUC458788 RDY458783:RDY458788 RNU458783:RNU458788 RXQ458783:RXQ458788 SHM458783:SHM458788 SRI458783:SRI458788 TBE458783:TBE458788 TLA458783:TLA458788 TUW458783:TUW458788 UES458783:UES458788 UOO458783:UOO458788 UYK458783:UYK458788 VIG458783:VIG458788 VSC458783:VSC458788 WBY458783:WBY458788 WLU458783:WLU458788 WVQ458783:WVQ458788 I524319:I524324 JE524319:JE524324 TA524319:TA524324 ACW524319:ACW524324 AMS524319:AMS524324 AWO524319:AWO524324 BGK524319:BGK524324 BQG524319:BQG524324 CAC524319:CAC524324 CJY524319:CJY524324 CTU524319:CTU524324 DDQ524319:DDQ524324 DNM524319:DNM524324 DXI524319:DXI524324 EHE524319:EHE524324 ERA524319:ERA524324 FAW524319:FAW524324 FKS524319:FKS524324 FUO524319:FUO524324 GEK524319:GEK524324 GOG524319:GOG524324 GYC524319:GYC524324 HHY524319:HHY524324 HRU524319:HRU524324 IBQ524319:IBQ524324 ILM524319:ILM524324 IVI524319:IVI524324 JFE524319:JFE524324 JPA524319:JPA524324 JYW524319:JYW524324 KIS524319:KIS524324 KSO524319:KSO524324 LCK524319:LCK524324 LMG524319:LMG524324 LWC524319:LWC524324 MFY524319:MFY524324 MPU524319:MPU524324 MZQ524319:MZQ524324 NJM524319:NJM524324 NTI524319:NTI524324 ODE524319:ODE524324 ONA524319:ONA524324 OWW524319:OWW524324 PGS524319:PGS524324 PQO524319:PQO524324 QAK524319:QAK524324 QKG524319:QKG524324 QUC524319:QUC524324 RDY524319:RDY524324 RNU524319:RNU524324 RXQ524319:RXQ524324 SHM524319:SHM524324 SRI524319:SRI524324 TBE524319:TBE524324 TLA524319:TLA524324 TUW524319:TUW524324 UES524319:UES524324 UOO524319:UOO524324 UYK524319:UYK524324 VIG524319:VIG524324 VSC524319:VSC524324 WBY524319:WBY524324 WLU524319:WLU524324 WVQ524319:WVQ524324 I589855:I589860 JE589855:JE589860 TA589855:TA589860 ACW589855:ACW589860 AMS589855:AMS589860 AWO589855:AWO589860 BGK589855:BGK589860 BQG589855:BQG589860 CAC589855:CAC589860 CJY589855:CJY589860 CTU589855:CTU589860 DDQ589855:DDQ589860 DNM589855:DNM589860 DXI589855:DXI589860 EHE589855:EHE589860 ERA589855:ERA589860 FAW589855:FAW589860 FKS589855:FKS589860 FUO589855:FUO589860 GEK589855:GEK589860 GOG589855:GOG589860 GYC589855:GYC589860 HHY589855:HHY589860 HRU589855:HRU589860 IBQ589855:IBQ589860 ILM589855:ILM589860 IVI589855:IVI589860 JFE589855:JFE589860 JPA589855:JPA589860 JYW589855:JYW589860 KIS589855:KIS589860 KSO589855:KSO589860 LCK589855:LCK589860 LMG589855:LMG589860 LWC589855:LWC589860 MFY589855:MFY589860 MPU589855:MPU589860 MZQ589855:MZQ589860 NJM589855:NJM589860 NTI589855:NTI589860 ODE589855:ODE589860 ONA589855:ONA589860 OWW589855:OWW589860 PGS589855:PGS589860 PQO589855:PQO589860 QAK589855:QAK589860 QKG589855:QKG589860 QUC589855:QUC589860 RDY589855:RDY589860 RNU589855:RNU589860 RXQ589855:RXQ589860 SHM589855:SHM589860 SRI589855:SRI589860 TBE589855:TBE589860 TLA589855:TLA589860 TUW589855:TUW589860 UES589855:UES589860 UOO589855:UOO589860 UYK589855:UYK589860 VIG589855:VIG589860 VSC589855:VSC589860 WBY589855:WBY589860 WLU589855:WLU589860 WVQ589855:WVQ589860 I655391:I655396 JE655391:JE655396 TA655391:TA655396 ACW655391:ACW655396 AMS655391:AMS655396 AWO655391:AWO655396 BGK655391:BGK655396 BQG655391:BQG655396 CAC655391:CAC655396 CJY655391:CJY655396 CTU655391:CTU655396 DDQ655391:DDQ655396 DNM655391:DNM655396 DXI655391:DXI655396 EHE655391:EHE655396 ERA655391:ERA655396 FAW655391:FAW655396 FKS655391:FKS655396 FUO655391:FUO655396 GEK655391:GEK655396 GOG655391:GOG655396 GYC655391:GYC655396 HHY655391:HHY655396 HRU655391:HRU655396 IBQ655391:IBQ655396 ILM655391:ILM655396 IVI655391:IVI655396 JFE655391:JFE655396 JPA655391:JPA655396 JYW655391:JYW655396 KIS655391:KIS655396 KSO655391:KSO655396 LCK655391:LCK655396 LMG655391:LMG655396 LWC655391:LWC655396 MFY655391:MFY655396 MPU655391:MPU655396 MZQ655391:MZQ655396 NJM655391:NJM655396 NTI655391:NTI655396 ODE655391:ODE655396 ONA655391:ONA655396 OWW655391:OWW655396 PGS655391:PGS655396 PQO655391:PQO655396 QAK655391:QAK655396 QKG655391:QKG655396 QUC655391:QUC655396 RDY655391:RDY655396 RNU655391:RNU655396 RXQ655391:RXQ655396 SHM655391:SHM655396 SRI655391:SRI655396 TBE655391:TBE655396 TLA655391:TLA655396 TUW655391:TUW655396 UES655391:UES655396 UOO655391:UOO655396 UYK655391:UYK655396 VIG655391:VIG655396 VSC655391:VSC655396 WBY655391:WBY655396 WLU655391:WLU655396 WVQ655391:WVQ655396 I720927:I720932 JE720927:JE720932 TA720927:TA720932 ACW720927:ACW720932 AMS720927:AMS720932 AWO720927:AWO720932 BGK720927:BGK720932 BQG720927:BQG720932 CAC720927:CAC720932 CJY720927:CJY720932 CTU720927:CTU720932 DDQ720927:DDQ720932 DNM720927:DNM720932 DXI720927:DXI720932 EHE720927:EHE720932 ERA720927:ERA720932 FAW720927:FAW720932 FKS720927:FKS720932 FUO720927:FUO720932 GEK720927:GEK720932 GOG720927:GOG720932 GYC720927:GYC720932 HHY720927:HHY720932 HRU720927:HRU720932 IBQ720927:IBQ720932 ILM720927:ILM720932 IVI720927:IVI720932 JFE720927:JFE720932 JPA720927:JPA720932 JYW720927:JYW720932 KIS720927:KIS720932 KSO720927:KSO720932 LCK720927:LCK720932 LMG720927:LMG720932 LWC720927:LWC720932 MFY720927:MFY720932 MPU720927:MPU720932 MZQ720927:MZQ720932 NJM720927:NJM720932 NTI720927:NTI720932 ODE720927:ODE720932 ONA720927:ONA720932 OWW720927:OWW720932 PGS720927:PGS720932 PQO720927:PQO720932 QAK720927:QAK720932 QKG720927:QKG720932 QUC720927:QUC720932 RDY720927:RDY720932 RNU720927:RNU720932 RXQ720927:RXQ720932 SHM720927:SHM720932 SRI720927:SRI720932 TBE720927:TBE720932 TLA720927:TLA720932 TUW720927:TUW720932 UES720927:UES720932 UOO720927:UOO720932 UYK720927:UYK720932 VIG720927:VIG720932 VSC720927:VSC720932 WBY720927:WBY720932 WLU720927:WLU720932 WVQ720927:WVQ720932 I786463:I786468 JE786463:JE786468 TA786463:TA786468 ACW786463:ACW786468 AMS786463:AMS786468 AWO786463:AWO786468 BGK786463:BGK786468 BQG786463:BQG786468 CAC786463:CAC786468 CJY786463:CJY786468 CTU786463:CTU786468 DDQ786463:DDQ786468 DNM786463:DNM786468 DXI786463:DXI786468 EHE786463:EHE786468 ERA786463:ERA786468 FAW786463:FAW786468 FKS786463:FKS786468 FUO786463:FUO786468 GEK786463:GEK786468 GOG786463:GOG786468 GYC786463:GYC786468 HHY786463:HHY786468 HRU786463:HRU786468 IBQ786463:IBQ786468 ILM786463:ILM786468 IVI786463:IVI786468 JFE786463:JFE786468 JPA786463:JPA786468 JYW786463:JYW786468 KIS786463:KIS786468 KSO786463:KSO786468 LCK786463:LCK786468 LMG786463:LMG786468 LWC786463:LWC786468 MFY786463:MFY786468 MPU786463:MPU786468 MZQ786463:MZQ786468 NJM786463:NJM786468 NTI786463:NTI786468 ODE786463:ODE786468 ONA786463:ONA786468 OWW786463:OWW786468 PGS786463:PGS786468 PQO786463:PQO786468 QAK786463:QAK786468 QKG786463:QKG786468 QUC786463:QUC786468 RDY786463:RDY786468 RNU786463:RNU786468 RXQ786463:RXQ786468 SHM786463:SHM786468 SRI786463:SRI786468 TBE786463:TBE786468 TLA786463:TLA786468 TUW786463:TUW786468 UES786463:UES786468 UOO786463:UOO786468 UYK786463:UYK786468 VIG786463:VIG786468 VSC786463:VSC786468 WBY786463:WBY786468 WLU786463:WLU786468 WVQ786463:WVQ786468 I851999:I852004 JE851999:JE852004 TA851999:TA852004 ACW851999:ACW852004 AMS851999:AMS852004 AWO851999:AWO852004 BGK851999:BGK852004 BQG851999:BQG852004 CAC851999:CAC852004 CJY851999:CJY852004 CTU851999:CTU852004 DDQ851999:DDQ852004 DNM851999:DNM852004 DXI851999:DXI852004 EHE851999:EHE852004 ERA851999:ERA852004 FAW851999:FAW852004 FKS851999:FKS852004 FUO851999:FUO852004 GEK851999:GEK852004 GOG851999:GOG852004 GYC851999:GYC852004 HHY851999:HHY852004 HRU851999:HRU852004 IBQ851999:IBQ852004 ILM851999:ILM852004 IVI851999:IVI852004 JFE851999:JFE852004 JPA851999:JPA852004 JYW851999:JYW852004 KIS851999:KIS852004 KSO851999:KSO852004 LCK851999:LCK852004 LMG851999:LMG852004 LWC851999:LWC852004 MFY851999:MFY852004 MPU851999:MPU852004 MZQ851999:MZQ852004 NJM851999:NJM852004 NTI851999:NTI852004 ODE851999:ODE852004 ONA851999:ONA852004 OWW851999:OWW852004 PGS851999:PGS852004 PQO851999:PQO852004 QAK851999:QAK852004 QKG851999:QKG852004 QUC851999:QUC852004 RDY851999:RDY852004 RNU851999:RNU852004 RXQ851999:RXQ852004 SHM851999:SHM852004 SRI851999:SRI852004 TBE851999:TBE852004 TLA851999:TLA852004 TUW851999:TUW852004 UES851999:UES852004 UOO851999:UOO852004 UYK851999:UYK852004 VIG851999:VIG852004 VSC851999:VSC852004 WBY851999:WBY852004 WLU851999:WLU852004 WVQ851999:WVQ852004 I917535:I917540 JE917535:JE917540 TA917535:TA917540 ACW917535:ACW917540 AMS917535:AMS917540 AWO917535:AWO917540 BGK917535:BGK917540 BQG917535:BQG917540 CAC917535:CAC917540 CJY917535:CJY917540 CTU917535:CTU917540 DDQ917535:DDQ917540 DNM917535:DNM917540 DXI917535:DXI917540 EHE917535:EHE917540 ERA917535:ERA917540 FAW917535:FAW917540 FKS917535:FKS917540 FUO917535:FUO917540 GEK917535:GEK917540 GOG917535:GOG917540 GYC917535:GYC917540 HHY917535:HHY917540 HRU917535:HRU917540 IBQ917535:IBQ917540 ILM917535:ILM917540 IVI917535:IVI917540 JFE917535:JFE917540 JPA917535:JPA917540 JYW917535:JYW917540 KIS917535:KIS917540 KSO917535:KSO917540 LCK917535:LCK917540 LMG917535:LMG917540 LWC917535:LWC917540 MFY917535:MFY917540 MPU917535:MPU917540 MZQ917535:MZQ917540 NJM917535:NJM917540 NTI917535:NTI917540 ODE917535:ODE917540 ONA917535:ONA917540 OWW917535:OWW917540 PGS917535:PGS917540 PQO917535:PQO917540 QAK917535:QAK917540 QKG917535:QKG917540 QUC917535:QUC917540 RDY917535:RDY917540 RNU917535:RNU917540 RXQ917535:RXQ917540 SHM917535:SHM917540 SRI917535:SRI917540 TBE917535:TBE917540 TLA917535:TLA917540 TUW917535:TUW917540 UES917535:UES917540 UOO917535:UOO917540 UYK917535:UYK917540 VIG917535:VIG917540 VSC917535:VSC917540 WBY917535:WBY917540 WLU917535:WLU917540 WVQ917535:WVQ917540 I983071:I983076 JE983071:JE983076 TA983071:TA983076 ACW983071:ACW983076 AMS983071:AMS983076 AWO983071:AWO983076 BGK983071:BGK983076 BQG983071:BQG983076 CAC983071:CAC983076 CJY983071:CJY983076 CTU983071:CTU983076 DDQ983071:DDQ983076 DNM983071:DNM983076 DXI983071:DXI983076 EHE983071:EHE983076 ERA983071:ERA983076 FAW983071:FAW983076 FKS983071:FKS983076 FUO983071:FUO983076 GEK983071:GEK983076 GOG983071:GOG983076 GYC983071:GYC983076 HHY983071:HHY983076 HRU983071:HRU983076 IBQ983071:IBQ983076 ILM983071:ILM983076 IVI983071:IVI983076 JFE983071:JFE983076 JPA983071:JPA983076 JYW983071:JYW983076 KIS983071:KIS983076 KSO983071:KSO983076 LCK983071:LCK983076 LMG983071:LMG983076 LWC983071:LWC983076 MFY983071:MFY983076 MPU983071:MPU983076 MZQ983071:MZQ983076 NJM983071:NJM983076 NTI983071:NTI983076 ODE983071:ODE983076 ONA983071:ONA983076 OWW983071:OWW983076 PGS983071:PGS983076 PQO983071:PQO983076 QAK983071:QAK983076 QKG983071:QKG983076 QUC983071:QUC983076 RDY983071:RDY983076 RNU983071:RNU983076 RXQ983071:RXQ983076 SHM983071:SHM983076 SRI983071:SRI983076 TBE983071:TBE983076 TLA983071:TLA983076 TUW983071:TUW983076 UES983071:UES983076 UOO983071:UOO983076 UYK983071:UYK983076 VIG983071:VIG983076 VSC983071:VSC983076 WBY983071:WBY983076 WLU983071:WLU983076 WVQ983071:WVQ983076 I10:I15 JE10:JE15 TA10:TA15 ACW10:ACW15 AMS10:AMS15 AWO10:AWO15 BGK10:BGK15 BQG10:BQG15 CAC10:CAC15 CJY10:CJY15 CTU10:CTU15 DDQ10:DDQ15 DNM10:DNM15 DXI10:DXI15 EHE10:EHE15 ERA10:ERA15 FAW10:FAW15 FKS10:FKS15 FUO10:FUO15 GEK10:GEK15 GOG10:GOG15 GYC10:GYC15 HHY10:HHY15 HRU10:HRU15 IBQ10:IBQ15 ILM10:ILM15 IVI10:IVI15 JFE10:JFE15 JPA10:JPA15 JYW10:JYW15 KIS10:KIS15 KSO10:KSO15 LCK10:LCK15 LMG10:LMG15 LWC10:LWC15 MFY10:MFY15 MPU10:MPU15 MZQ10:MZQ15 NJM10:NJM15 NTI10:NTI15 ODE10:ODE15 ONA10:ONA15 OWW10:OWW15 PGS10:PGS15 PQO10:PQO15 QAK10:QAK15 QKG10:QKG15 QUC10:QUC15 RDY10:RDY15 RNU10:RNU15 RXQ10:RXQ15 SHM10:SHM15 SRI10:SRI15 TBE10:TBE15 TLA10:TLA15 TUW10:TUW15 UES10:UES15 UOO10:UOO15 UYK10:UYK15 VIG10:VIG15 VSC10:VSC15 WBY10:WBY15 WLU10:WLU15 WVQ10:WVQ15 I65546:I65551 JE65546:JE65551 TA65546:TA65551 ACW65546:ACW65551 AMS65546:AMS65551 AWO65546:AWO65551 BGK65546:BGK65551 BQG65546:BQG65551 CAC65546:CAC65551 CJY65546:CJY65551 CTU65546:CTU65551 DDQ65546:DDQ65551 DNM65546:DNM65551 DXI65546:DXI65551 EHE65546:EHE65551 ERA65546:ERA65551 FAW65546:FAW65551 FKS65546:FKS65551 FUO65546:FUO65551 GEK65546:GEK65551 GOG65546:GOG65551 GYC65546:GYC65551 HHY65546:HHY65551 HRU65546:HRU65551 IBQ65546:IBQ65551 ILM65546:ILM65551 IVI65546:IVI65551 JFE65546:JFE65551 JPA65546:JPA65551 JYW65546:JYW65551 KIS65546:KIS65551 KSO65546:KSO65551 LCK65546:LCK65551 LMG65546:LMG65551 LWC65546:LWC65551 MFY65546:MFY65551 MPU65546:MPU65551 MZQ65546:MZQ65551 NJM65546:NJM65551 NTI65546:NTI65551 ODE65546:ODE65551 ONA65546:ONA65551 OWW65546:OWW65551 PGS65546:PGS65551 PQO65546:PQO65551 QAK65546:QAK65551 QKG65546:QKG65551 QUC65546:QUC65551 RDY65546:RDY65551 RNU65546:RNU65551 RXQ65546:RXQ65551 SHM65546:SHM65551 SRI65546:SRI65551 TBE65546:TBE65551 TLA65546:TLA65551 TUW65546:TUW65551 UES65546:UES65551 UOO65546:UOO65551 UYK65546:UYK65551 VIG65546:VIG65551 VSC65546:VSC65551 WBY65546:WBY65551 WLU65546:WLU65551 WVQ65546:WVQ65551 I131082:I131087 JE131082:JE131087 TA131082:TA131087 ACW131082:ACW131087 AMS131082:AMS131087 AWO131082:AWO131087 BGK131082:BGK131087 BQG131082:BQG131087 CAC131082:CAC131087 CJY131082:CJY131087 CTU131082:CTU131087 DDQ131082:DDQ131087 DNM131082:DNM131087 DXI131082:DXI131087 EHE131082:EHE131087 ERA131082:ERA131087 FAW131082:FAW131087 FKS131082:FKS131087 FUO131082:FUO131087 GEK131082:GEK131087 GOG131082:GOG131087 GYC131082:GYC131087 HHY131082:HHY131087 HRU131082:HRU131087 IBQ131082:IBQ131087 ILM131082:ILM131087 IVI131082:IVI131087 JFE131082:JFE131087 JPA131082:JPA131087 JYW131082:JYW131087 KIS131082:KIS131087 KSO131082:KSO131087 LCK131082:LCK131087 LMG131082:LMG131087 LWC131082:LWC131087 MFY131082:MFY131087 MPU131082:MPU131087 MZQ131082:MZQ131087 NJM131082:NJM131087 NTI131082:NTI131087 ODE131082:ODE131087 ONA131082:ONA131087 OWW131082:OWW131087 PGS131082:PGS131087 PQO131082:PQO131087 QAK131082:QAK131087 QKG131082:QKG131087 QUC131082:QUC131087 RDY131082:RDY131087 RNU131082:RNU131087 RXQ131082:RXQ131087 SHM131082:SHM131087 SRI131082:SRI131087 TBE131082:TBE131087 TLA131082:TLA131087 TUW131082:TUW131087 UES131082:UES131087 UOO131082:UOO131087 UYK131082:UYK131087 VIG131082:VIG131087 VSC131082:VSC131087 WBY131082:WBY131087 WLU131082:WLU131087 WVQ131082:WVQ131087 I196618:I196623 JE196618:JE196623 TA196618:TA196623 ACW196618:ACW196623 AMS196618:AMS196623 AWO196618:AWO196623 BGK196618:BGK196623 BQG196618:BQG196623 CAC196618:CAC196623 CJY196618:CJY196623 CTU196618:CTU196623 DDQ196618:DDQ196623 DNM196618:DNM196623 DXI196618:DXI196623 EHE196618:EHE196623 ERA196618:ERA196623 FAW196618:FAW196623 FKS196618:FKS196623 FUO196618:FUO196623 GEK196618:GEK196623 GOG196618:GOG196623 GYC196618:GYC196623 HHY196618:HHY196623 HRU196618:HRU196623 IBQ196618:IBQ196623 ILM196618:ILM196623 IVI196618:IVI196623 JFE196618:JFE196623 JPA196618:JPA196623 JYW196618:JYW196623 KIS196618:KIS196623 KSO196618:KSO196623 LCK196618:LCK196623 LMG196618:LMG196623 LWC196618:LWC196623 MFY196618:MFY196623 MPU196618:MPU196623 MZQ196618:MZQ196623 NJM196618:NJM196623 NTI196618:NTI196623 ODE196618:ODE196623 ONA196618:ONA196623 OWW196618:OWW196623 PGS196618:PGS196623 PQO196618:PQO196623 QAK196618:QAK196623 QKG196618:QKG196623 QUC196618:QUC196623 RDY196618:RDY196623 RNU196618:RNU196623 RXQ196618:RXQ196623 SHM196618:SHM196623 SRI196618:SRI196623 TBE196618:TBE196623 TLA196618:TLA196623 TUW196618:TUW196623 UES196618:UES196623 UOO196618:UOO196623 UYK196618:UYK196623 VIG196618:VIG196623 VSC196618:VSC196623 WBY196618:WBY196623 WLU196618:WLU196623 WVQ196618:WVQ196623 I262154:I262159 JE262154:JE262159 TA262154:TA262159 ACW262154:ACW262159 AMS262154:AMS262159 AWO262154:AWO262159 BGK262154:BGK262159 BQG262154:BQG262159 CAC262154:CAC262159 CJY262154:CJY262159 CTU262154:CTU262159 DDQ262154:DDQ262159 DNM262154:DNM262159 DXI262154:DXI262159 EHE262154:EHE262159 ERA262154:ERA262159 FAW262154:FAW262159 FKS262154:FKS262159 FUO262154:FUO262159 GEK262154:GEK262159 GOG262154:GOG262159 GYC262154:GYC262159 HHY262154:HHY262159 HRU262154:HRU262159 IBQ262154:IBQ262159 ILM262154:ILM262159 IVI262154:IVI262159 JFE262154:JFE262159 JPA262154:JPA262159 JYW262154:JYW262159 KIS262154:KIS262159 KSO262154:KSO262159 LCK262154:LCK262159 LMG262154:LMG262159 LWC262154:LWC262159 MFY262154:MFY262159 MPU262154:MPU262159 MZQ262154:MZQ262159 NJM262154:NJM262159 NTI262154:NTI262159 ODE262154:ODE262159 ONA262154:ONA262159 OWW262154:OWW262159 PGS262154:PGS262159 PQO262154:PQO262159 QAK262154:QAK262159 QKG262154:QKG262159 QUC262154:QUC262159 RDY262154:RDY262159 RNU262154:RNU262159 RXQ262154:RXQ262159 SHM262154:SHM262159 SRI262154:SRI262159 TBE262154:TBE262159 TLA262154:TLA262159 TUW262154:TUW262159 UES262154:UES262159 UOO262154:UOO262159 UYK262154:UYK262159 VIG262154:VIG262159 VSC262154:VSC262159 WBY262154:WBY262159 WLU262154:WLU262159 WVQ262154:WVQ262159 I327690:I327695 JE327690:JE327695 TA327690:TA327695 ACW327690:ACW327695 AMS327690:AMS327695 AWO327690:AWO327695 BGK327690:BGK327695 BQG327690:BQG327695 CAC327690:CAC327695 CJY327690:CJY327695 CTU327690:CTU327695 DDQ327690:DDQ327695 DNM327690:DNM327695 DXI327690:DXI327695 EHE327690:EHE327695 ERA327690:ERA327695 FAW327690:FAW327695 FKS327690:FKS327695 FUO327690:FUO327695 GEK327690:GEK327695 GOG327690:GOG327695 GYC327690:GYC327695 HHY327690:HHY327695 HRU327690:HRU327695 IBQ327690:IBQ327695 ILM327690:ILM327695 IVI327690:IVI327695 JFE327690:JFE327695 JPA327690:JPA327695 JYW327690:JYW327695 KIS327690:KIS327695 KSO327690:KSO327695 LCK327690:LCK327695 LMG327690:LMG327695 LWC327690:LWC327695 MFY327690:MFY327695 MPU327690:MPU327695 MZQ327690:MZQ327695 NJM327690:NJM327695 NTI327690:NTI327695 ODE327690:ODE327695 ONA327690:ONA327695 OWW327690:OWW327695 PGS327690:PGS327695 PQO327690:PQO327695 QAK327690:QAK327695 QKG327690:QKG327695 QUC327690:QUC327695 RDY327690:RDY327695 RNU327690:RNU327695 RXQ327690:RXQ327695 SHM327690:SHM327695 SRI327690:SRI327695 TBE327690:TBE327695 TLA327690:TLA327695 TUW327690:TUW327695 UES327690:UES327695 UOO327690:UOO327695 UYK327690:UYK327695 VIG327690:VIG327695 VSC327690:VSC327695 WBY327690:WBY327695 WLU327690:WLU327695 WVQ327690:WVQ327695 I393226:I393231 JE393226:JE393231 TA393226:TA393231 ACW393226:ACW393231 AMS393226:AMS393231 AWO393226:AWO393231 BGK393226:BGK393231 BQG393226:BQG393231 CAC393226:CAC393231 CJY393226:CJY393231 CTU393226:CTU393231 DDQ393226:DDQ393231 DNM393226:DNM393231 DXI393226:DXI393231 EHE393226:EHE393231 ERA393226:ERA393231 FAW393226:FAW393231 FKS393226:FKS393231 FUO393226:FUO393231 GEK393226:GEK393231 GOG393226:GOG393231 GYC393226:GYC393231 HHY393226:HHY393231 HRU393226:HRU393231 IBQ393226:IBQ393231 ILM393226:ILM393231 IVI393226:IVI393231 JFE393226:JFE393231 JPA393226:JPA393231 JYW393226:JYW393231 KIS393226:KIS393231 KSO393226:KSO393231 LCK393226:LCK393231 LMG393226:LMG393231 LWC393226:LWC393231 MFY393226:MFY393231 MPU393226:MPU393231 MZQ393226:MZQ393231 NJM393226:NJM393231 NTI393226:NTI393231 ODE393226:ODE393231 ONA393226:ONA393231 OWW393226:OWW393231 PGS393226:PGS393231 PQO393226:PQO393231 QAK393226:QAK393231 QKG393226:QKG393231 QUC393226:QUC393231 RDY393226:RDY393231 RNU393226:RNU393231 RXQ393226:RXQ393231 SHM393226:SHM393231 SRI393226:SRI393231 TBE393226:TBE393231 TLA393226:TLA393231 TUW393226:TUW393231 UES393226:UES393231 UOO393226:UOO393231 UYK393226:UYK393231 VIG393226:VIG393231 VSC393226:VSC393231 WBY393226:WBY393231 WLU393226:WLU393231 WVQ393226:WVQ393231 I458762:I458767 JE458762:JE458767 TA458762:TA458767 ACW458762:ACW458767 AMS458762:AMS458767 AWO458762:AWO458767 BGK458762:BGK458767 BQG458762:BQG458767 CAC458762:CAC458767 CJY458762:CJY458767 CTU458762:CTU458767 DDQ458762:DDQ458767 DNM458762:DNM458767 DXI458762:DXI458767 EHE458762:EHE458767 ERA458762:ERA458767 FAW458762:FAW458767 FKS458762:FKS458767 FUO458762:FUO458767 GEK458762:GEK458767 GOG458762:GOG458767 GYC458762:GYC458767 HHY458762:HHY458767 HRU458762:HRU458767 IBQ458762:IBQ458767 ILM458762:ILM458767 IVI458762:IVI458767 JFE458762:JFE458767 JPA458762:JPA458767 JYW458762:JYW458767 KIS458762:KIS458767 KSO458762:KSO458767 LCK458762:LCK458767 LMG458762:LMG458767 LWC458762:LWC458767 MFY458762:MFY458767 MPU458762:MPU458767 MZQ458762:MZQ458767 NJM458762:NJM458767 NTI458762:NTI458767 ODE458762:ODE458767 ONA458762:ONA458767 OWW458762:OWW458767 PGS458762:PGS458767 PQO458762:PQO458767 QAK458762:QAK458767 QKG458762:QKG458767 QUC458762:QUC458767 RDY458762:RDY458767 RNU458762:RNU458767 RXQ458762:RXQ458767 SHM458762:SHM458767 SRI458762:SRI458767 TBE458762:TBE458767 TLA458762:TLA458767 TUW458762:TUW458767 UES458762:UES458767 UOO458762:UOO458767 UYK458762:UYK458767 VIG458762:VIG458767 VSC458762:VSC458767 WBY458762:WBY458767 WLU458762:WLU458767 WVQ458762:WVQ458767 I524298:I524303 JE524298:JE524303 TA524298:TA524303 ACW524298:ACW524303 AMS524298:AMS524303 AWO524298:AWO524303 BGK524298:BGK524303 BQG524298:BQG524303 CAC524298:CAC524303 CJY524298:CJY524303 CTU524298:CTU524303 DDQ524298:DDQ524303 DNM524298:DNM524303 DXI524298:DXI524303 EHE524298:EHE524303 ERA524298:ERA524303 FAW524298:FAW524303 FKS524298:FKS524303 FUO524298:FUO524303 GEK524298:GEK524303 GOG524298:GOG524303 GYC524298:GYC524303 HHY524298:HHY524303 HRU524298:HRU524303 IBQ524298:IBQ524303 ILM524298:ILM524303 IVI524298:IVI524303 JFE524298:JFE524303 JPA524298:JPA524303 JYW524298:JYW524303 KIS524298:KIS524303 KSO524298:KSO524303 LCK524298:LCK524303 LMG524298:LMG524303 LWC524298:LWC524303 MFY524298:MFY524303 MPU524298:MPU524303 MZQ524298:MZQ524303 NJM524298:NJM524303 NTI524298:NTI524303 ODE524298:ODE524303 ONA524298:ONA524303 OWW524298:OWW524303 PGS524298:PGS524303 PQO524298:PQO524303 QAK524298:QAK524303 QKG524298:QKG524303 QUC524298:QUC524303 RDY524298:RDY524303 RNU524298:RNU524303 RXQ524298:RXQ524303 SHM524298:SHM524303 SRI524298:SRI524303 TBE524298:TBE524303 TLA524298:TLA524303 TUW524298:TUW524303 UES524298:UES524303 UOO524298:UOO524303 UYK524298:UYK524303 VIG524298:VIG524303 VSC524298:VSC524303 WBY524298:WBY524303 WLU524298:WLU524303 WVQ524298:WVQ524303 I589834:I589839 JE589834:JE589839 TA589834:TA589839 ACW589834:ACW589839 AMS589834:AMS589839 AWO589834:AWO589839 BGK589834:BGK589839 BQG589834:BQG589839 CAC589834:CAC589839 CJY589834:CJY589839 CTU589834:CTU589839 DDQ589834:DDQ589839 DNM589834:DNM589839 DXI589834:DXI589839 EHE589834:EHE589839 ERA589834:ERA589839 FAW589834:FAW589839 FKS589834:FKS589839 FUO589834:FUO589839 GEK589834:GEK589839 GOG589834:GOG589839 GYC589834:GYC589839 HHY589834:HHY589839 HRU589834:HRU589839 IBQ589834:IBQ589839 ILM589834:ILM589839 IVI589834:IVI589839 JFE589834:JFE589839 JPA589834:JPA589839 JYW589834:JYW589839 KIS589834:KIS589839 KSO589834:KSO589839 LCK589834:LCK589839 LMG589834:LMG589839 LWC589834:LWC589839 MFY589834:MFY589839 MPU589834:MPU589839 MZQ589834:MZQ589839 NJM589834:NJM589839 NTI589834:NTI589839 ODE589834:ODE589839 ONA589834:ONA589839 OWW589834:OWW589839 PGS589834:PGS589839 PQO589834:PQO589839 QAK589834:QAK589839 QKG589834:QKG589839 QUC589834:QUC589839 RDY589834:RDY589839 RNU589834:RNU589839 RXQ589834:RXQ589839 SHM589834:SHM589839 SRI589834:SRI589839 TBE589834:TBE589839 TLA589834:TLA589839 TUW589834:TUW589839 UES589834:UES589839 UOO589834:UOO589839 UYK589834:UYK589839 VIG589834:VIG589839 VSC589834:VSC589839 WBY589834:WBY589839 WLU589834:WLU589839 WVQ589834:WVQ589839 I655370:I655375 JE655370:JE655375 TA655370:TA655375 ACW655370:ACW655375 AMS655370:AMS655375 AWO655370:AWO655375 BGK655370:BGK655375 BQG655370:BQG655375 CAC655370:CAC655375 CJY655370:CJY655375 CTU655370:CTU655375 DDQ655370:DDQ655375 DNM655370:DNM655375 DXI655370:DXI655375 EHE655370:EHE655375 ERA655370:ERA655375 FAW655370:FAW655375 FKS655370:FKS655375 FUO655370:FUO655375 GEK655370:GEK655375 GOG655370:GOG655375 GYC655370:GYC655375 HHY655370:HHY655375 HRU655370:HRU655375 IBQ655370:IBQ655375 ILM655370:ILM655375 IVI655370:IVI655375 JFE655370:JFE655375 JPA655370:JPA655375 JYW655370:JYW655375 KIS655370:KIS655375 KSO655370:KSO655375 LCK655370:LCK655375 LMG655370:LMG655375 LWC655370:LWC655375 MFY655370:MFY655375 MPU655370:MPU655375 MZQ655370:MZQ655375 NJM655370:NJM655375 NTI655370:NTI655375 ODE655370:ODE655375 ONA655370:ONA655375 OWW655370:OWW655375 PGS655370:PGS655375 PQO655370:PQO655375 QAK655370:QAK655375 QKG655370:QKG655375 QUC655370:QUC655375 RDY655370:RDY655375 RNU655370:RNU655375 RXQ655370:RXQ655375 SHM655370:SHM655375 SRI655370:SRI655375 TBE655370:TBE655375 TLA655370:TLA655375 TUW655370:TUW655375 UES655370:UES655375 UOO655370:UOO655375 UYK655370:UYK655375 VIG655370:VIG655375 VSC655370:VSC655375 WBY655370:WBY655375 WLU655370:WLU655375 WVQ655370:WVQ655375 I720906:I720911 JE720906:JE720911 TA720906:TA720911 ACW720906:ACW720911 AMS720906:AMS720911 AWO720906:AWO720911 BGK720906:BGK720911 BQG720906:BQG720911 CAC720906:CAC720911 CJY720906:CJY720911 CTU720906:CTU720911 DDQ720906:DDQ720911 DNM720906:DNM720911 DXI720906:DXI720911 EHE720906:EHE720911 ERA720906:ERA720911 FAW720906:FAW720911 FKS720906:FKS720911 FUO720906:FUO720911 GEK720906:GEK720911 GOG720906:GOG720911 GYC720906:GYC720911 HHY720906:HHY720911 HRU720906:HRU720911 IBQ720906:IBQ720911 ILM720906:ILM720911 IVI720906:IVI720911 JFE720906:JFE720911 JPA720906:JPA720911 JYW720906:JYW720911 KIS720906:KIS720911 KSO720906:KSO720911 LCK720906:LCK720911 LMG720906:LMG720911 LWC720906:LWC720911 MFY720906:MFY720911 MPU720906:MPU720911 MZQ720906:MZQ720911 NJM720906:NJM720911 NTI720906:NTI720911 ODE720906:ODE720911 ONA720906:ONA720911 OWW720906:OWW720911 PGS720906:PGS720911 PQO720906:PQO720911 QAK720906:QAK720911 QKG720906:QKG720911 QUC720906:QUC720911 RDY720906:RDY720911 RNU720906:RNU720911 RXQ720906:RXQ720911 SHM720906:SHM720911 SRI720906:SRI720911 TBE720906:TBE720911 TLA720906:TLA720911 TUW720906:TUW720911 UES720906:UES720911 UOO720906:UOO720911 UYK720906:UYK720911 VIG720906:VIG720911 VSC720906:VSC720911 WBY720906:WBY720911 WLU720906:WLU720911 WVQ720906:WVQ720911 I786442:I786447 JE786442:JE786447 TA786442:TA786447 ACW786442:ACW786447 AMS786442:AMS786447 AWO786442:AWO786447 BGK786442:BGK786447 BQG786442:BQG786447 CAC786442:CAC786447 CJY786442:CJY786447 CTU786442:CTU786447 DDQ786442:DDQ786447 DNM786442:DNM786447 DXI786442:DXI786447 EHE786442:EHE786447 ERA786442:ERA786447 FAW786442:FAW786447 FKS786442:FKS786447 FUO786442:FUO786447 GEK786442:GEK786447 GOG786442:GOG786447 GYC786442:GYC786447 HHY786442:HHY786447 HRU786442:HRU786447 IBQ786442:IBQ786447 ILM786442:ILM786447 IVI786442:IVI786447 JFE786442:JFE786447 JPA786442:JPA786447 JYW786442:JYW786447 KIS786442:KIS786447 KSO786442:KSO786447 LCK786442:LCK786447 LMG786442:LMG786447 LWC786442:LWC786447 MFY786442:MFY786447 MPU786442:MPU786447 MZQ786442:MZQ786447 NJM786442:NJM786447 NTI786442:NTI786447 ODE786442:ODE786447 ONA786442:ONA786447 OWW786442:OWW786447 PGS786442:PGS786447 PQO786442:PQO786447 QAK786442:QAK786447 QKG786442:QKG786447 QUC786442:QUC786447 RDY786442:RDY786447 RNU786442:RNU786447 RXQ786442:RXQ786447 SHM786442:SHM786447 SRI786442:SRI786447 TBE786442:TBE786447 TLA786442:TLA786447 TUW786442:TUW786447 UES786442:UES786447 UOO786442:UOO786447 UYK786442:UYK786447 VIG786442:VIG786447 VSC786442:VSC786447 WBY786442:WBY786447 WLU786442:WLU786447 WVQ786442:WVQ786447 I851978:I851983 JE851978:JE851983 TA851978:TA851983 ACW851978:ACW851983 AMS851978:AMS851983 AWO851978:AWO851983 BGK851978:BGK851983 BQG851978:BQG851983 CAC851978:CAC851983 CJY851978:CJY851983 CTU851978:CTU851983 DDQ851978:DDQ851983 DNM851978:DNM851983 DXI851978:DXI851983 EHE851978:EHE851983 ERA851978:ERA851983 FAW851978:FAW851983 FKS851978:FKS851983 FUO851978:FUO851983 GEK851978:GEK851983 GOG851978:GOG851983 GYC851978:GYC851983 HHY851978:HHY851983 HRU851978:HRU851983 IBQ851978:IBQ851983 ILM851978:ILM851983 IVI851978:IVI851983 JFE851978:JFE851983 JPA851978:JPA851983 JYW851978:JYW851983 KIS851978:KIS851983 KSO851978:KSO851983 LCK851978:LCK851983 LMG851978:LMG851983 LWC851978:LWC851983 MFY851978:MFY851983 MPU851978:MPU851983 MZQ851978:MZQ851983 NJM851978:NJM851983 NTI851978:NTI851983 ODE851978:ODE851983 ONA851978:ONA851983 OWW851978:OWW851983 PGS851978:PGS851983 PQO851978:PQO851983 QAK851978:QAK851983 QKG851978:QKG851983 QUC851978:QUC851983 RDY851978:RDY851983 RNU851978:RNU851983 RXQ851978:RXQ851983 SHM851978:SHM851983 SRI851978:SRI851983 TBE851978:TBE851983 TLA851978:TLA851983 TUW851978:TUW851983 UES851978:UES851983 UOO851978:UOO851983 UYK851978:UYK851983 VIG851978:VIG851983 VSC851978:VSC851983 WBY851978:WBY851983 WLU851978:WLU851983 WVQ851978:WVQ851983 I917514:I917519 JE917514:JE917519 TA917514:TA917519 ACW917514:ACW917519 AMS917514:AMS917519 AWO917514:AWO917519 BGK917514:BGK917519 BQG917514:BQG917519 CAC917514:CAC917519 CJY917514:CJY917519 CTU917514:CTU917519 DDQ917514:DDQ917519 DNM917514:DNM917519 DXI917514:DXI917519 EHE917514:EHE917519 ERA917514:ERA917519 FAW917514:FAW917519 FKS917514:FKS917519 FUO917514:FUO917519 GEK917514:GEK917519 GOG917514:GOG917519 GYC917514:GYC917519 HHY917514:HHY917519 HRU917514:HRU917519 IBQ917514:IBQ917519 ILM917514:ILM917519 IVI917514:IVI917519 JFE917514:JFE917519 JPA917514:JPA917519 JYW917514:JYW917519 KIS917514:KIS917519 KSO917514:KSO917519 LCK917514:LCK917519 LMG917514:LMG917519 LWC917514:LWC917519 MFY917514:MFY917519 MPU917514:MPU917519 MZQ917514:MZQ917519 NJM917514:NJM917519 NTI917514:NTI917519 ODE917514:ODE917519 ONA917514:ONA917519 OWW917514:OWW917519 PGS917514:PGS917519 PQO917514:PQO917519 QAK917514:QAK917519 QKG917514:QKG917519 QUC917514:QUC917519 RDY917514:RDY917519 RNU917514:RNU917519 RXQ917514:RXQ917519 SHM917514:SHM917519 SRI917514:SRI917519 TBE917514:TBE917519 TLA917514:TLA917519 TUW917514:TUW917519 UES917514:UES917519 UOO917514:UOO917519 UYK917514:UYK917519 VIG917514:VIG917519 VSC917514:VSC917519 WBY917514:WBY917519 WLU917514:WLU917519 WVQ917514:WVQ917519 I983050:I983055 JE983050:JE983055 TA983050:TA983055 ACW983050:ACW983055 AMS983050:AMS983055 AWO983050:AWO983055 BGK983050:BGK983055 BQG983050:BQG983055 CAC983050:CAC983055 CJY983050:CJY983055 CTU983050:CTU983055 DDQ983050:DDQ983055 DNM983050:DNM983055 DXI983050:DXI983055 EHE983050:EHE983055 ERA983050:ERA983055 FAW983050:FAW983055 FKS983050:FKS983055 FUO983050:FUO983055 GEK983050:GEK983055 GOG983050:GOG983055 GYC983050:GYC983055 HHY983050:HHY983055 HRU983050:HRU983055 IBQ983050:IBQ983055 ILM983050:ILM983055 IVI983050:IVI983055 JFE983050:JFE983055 JPA983050:JPA983055 JYW983050:JYW983055 KIS983050:KIS983055 KSO983050:KSO983055 LCK983050:LCK983055 LMG983050:LMG983055 LWC983050:LWC983055 MFY983050:MFY983055 MPU983050:MPU983055 MZQ983050:MZQ983055 NJM983050:NJM983055 NTI983050:NTI983055 ODE983050:ODE983055 ONA983050:ONA983055 OWW983050:OWW983055 PGS983050:PGS983055 PQO983050:PQO983055 QAK983050:QAK983055 QKG983050:QKG983055 QUC983050:QUC983055 RDY983050:RDY983055 RNU983050:RNU983055 RXQ983050:RXQ983055 SHM983050:SHM983055 SRI983050:SRI983055 TBE983050:TBE983055 TLA983050:TLA983055 TUW983050:TUW983055 UES983050:UES983055 UOO983050:UOO983055 UYK983050:UYK983055 VIG983050:VIG983055 VSC983050:VSC983055 WBY983050:WBY983055 WLU983050:WLU983055 WVQ983050:WVQ983055 I43:I48 JE43:JE48 TA43:TA48 ACW43:ACW48 AMS43:AMS48 AWO43:AWO48 BGK43:BGK48 BQG43:BQG48 CAC43:CAC48 CJY43:CJY48 CTU43:CTU48 DDQ43:DDQ48 DNM43:DNM48 DXI43:DXI48 EHE43:EHE48 ERA43:ERA48 FAW43:FAW48 FKS43:FKS48 FUO43:FUO48 GEK43:GEK48 GOG43:GOG48 GYC43:GYC48 HHY43:HHY48 HRU43:HRU48 IBQ43:IBQ48 ILM43:ILM48 IVI43:IVI48 JFE43:JFE48 JPA43:JPA48 JYW43:JYW48 KIS43:KIS48 KSO43:KSO48 LCK43:LCK48 LMG43:LMG48 LWC43:LWC48 MFY43:MFY48 MPU43:MPU48 MZQ43:MZQ48 NJM43:NJM48 NTI43:NTI48 ODE43:ODE48 ONA43:ONA48 OWW43:OWW48 PGS43:PGS48 PQO43:PQO48 QAK43:QAK48 QKG43:QKG48 QUC43:QUC48 RDY43:RDY48 RNU43:RNU48 RXQ43:RXQ48 SHM43:SHM48 SRI43:SRI48 TBE43:TBE48 TLA43:TLA48 TUW43:TUW48 UES43:UES48 UOO43:UOO48 UYK43:UYK48 VIG43:VIG48 VSC43:VSC48 WBY43:WBY48 WLU43:WLU48 WVQ43:WVQ48 I65579:I65584 JE65579:JE65584 TA65579:TA65584 ACW65579:ACW65584 AMS65579:AMS65584 AWO65579:AWO65584 BGK65579:BGK65584 BQG65579:BQG65584 CAC65579:CAC65584 CJY65579:CJY65584 CTU65579:CTU65584 DDQ65579:DDQ65584 DNM65579:DNM65584 DXI65579:DXI65584 EHE65579:EHE65584 ERA65579:ERA65584 FAW65579:FAW65584 FKS65579:FKS65584 FUO65579:FUO65584 GEK65579:GEK65584 GOG65579:GOG65584 GYC65579:GYC65584 HHY65579:HHY65584 HRU65579:HRU65584 IBQ65579:IBQ65584 ILM65579:ILM65584 IVI65579:IVI65584 JFE65579:JFE65584 JPA65579:JPA65584 JYW65579:JYW65584 KIS65579:KIS65584 KSO65579:KSO65584 LCK65579:LCK65584 LMG65579:LMG65584 LWC65579:LWC65584 MFY65579:MFY65584 MPU65579:MPU65584 MZQ65579:MZQ65584 NJM65579:NJM65584 NTI65579:NTI65584 ODE65579:ODE65584 ONA65579:ONA65584 OWW65579:OWW65584 PGS65579:PGS65584 PQO65579:PQO65584 QAK65579:QAK65584 QKG65579:QKG65584 QUC65579:QUC65584 RDY65579:RDY65584 RNU65579:RNU65584 RXQ65579:RXQ65584 SHM65579:SHM65584 SRI65579:SRI65584 TBE65579:TBE65584 TLA65579:TLA65584 TUW65579:TUW65584 UES65579:UES65584 UOO65579:UOO65584 UYK65579:UYK65584 VIG65579:VIG65584 VSC65579:VSC65584 WBY65579:WBY65584 WLU65579:WLU65584 WVQ65579:WVQ65584 I131115:I131120 JE131115:JE131120 TA131115:TA131120 ACW131115:ACW131120 AMS131115:AMS131120 AWO131115:AWO131120 BGK131115:BGK131120 BQG131115:BQG131120 CAC131115:CAC131120 CJY131115:CJY131120 CTU131115:CTU131120 DDQ131115:DDQ131120 DNM131115:DNM131120 DXI131115:DXI131120 EHE131115:EHE131120 ERA131115:ERA131120 FAW131115:FAW131120 FKS131115:FKS131120 FUO131115:FUO131120 GEK131115:GEK131120 GOG131115:GOG131120 GYC131115:GYC131120 HHY131115:HHY131120 HRU131115:HRU131120 IBQ131115:IBQ131120 ILM131115:ILM131120 IVI131115:IVI131120 JFE131115:JFE131120 JPA131115:JPA131120 JYW131115:JYW131120 KIS131115:KIS131120 KSO131115:KSO131120 LCK131115:LCK131120 LMG131115:LMG131120 LWC131115:LWC131120 MFY131115:MFY131120 MPU131115:MPU131120 MZQ131115:MZQ131120 NJM131115:NJM131120 NTI131115:NTI131120 ODE131115:ODE131120 ONA131115:ONA131120 OWW131115:OWW131120 PGS131115:PGS131120 PQO131115:PQO131120 QAK131115:QAK131120 QKG131115:QKG131120 QUC131115:QUC131120 RDY131115:RDY131120 RNU131115:RNU131120 RXQ131115:RXQ131120 SHM131115:SHM131120 SRI131115:SRI131120 TBE131115:TBE131120 TLA131115:TLA131120 TUW131115:TUW131120 UES131115:UES131120 UOO131115:UOO131120 UYK131115:UYK131120 VIG131115:VIG131120 VSC131115:VSC131120 WBY131115:WBY131120 WLU131115:WLU131120 WVQ131115:WVQ131120 I196651:I196656 JE196651:JE196656 TA196651:TA196656 ACW196651:ACW196656 AMS196651:AMS196656 AWO196651:AWO196656 BGK196651:BGK196656 BQG196651:BQG196656 CAC196651:CAC196656 CJY196651:CJY196656 CTU196651:CTU196656 DDQ196651:DDQ196656 DNM196651:DNM196656 DXI196651:DXI196656 EHE196651:EHE196656 ERA196651:ERA196656 FAW196651:FAW196656 FKS196651:FKS196656 FUO196651:FUO196656 GEK196651:GEK196656 GOG196651:GOG196656 GYC196651:GYC196656 HHY196651:HHY196656 HRU196651:HRU196656 IBQ196651:IBQ196656 ILM196651:ILM196656 IVI196651:IVI196656 JFE196651:JFE196656 JPA196651:JPA196656 JYW196651:JYW196656 KIS196651:KIS196656 KSO196651:KSO196656 LCK196651:LCK196656 LMG196651:LMG196656 LWC196651:LWC196656 MFY196651:MFY196656 MPU196651:MPU196656 MZQ196651:MZQ196656 NJM196651:NJM196656 NTI196651:NTI196656 ODE196651:ODE196656 ONA196651:ONA196656 OWW196651:OWW196656 PGS196651:PGS196656 PQO196651:PQO196656 QAK196651:QAK196656 QKG196651:QKG196656 QUC196651:QUC196656 RDY196651:RDY196656 RNU196651:RNU196656 RXQ196651:RXQ196656 SHM196651:SHM196656 SRI196651:SRI196656 TBE196651:TBE196656 TLA196651:TLA196656 TUW196651:TUW196656 UES196651:UES196656 UOO196651:UOO196656 UYK196651:UYK196656 VIG196651:VIG196656 VSC196651:VSC196656 WBY196651:WBY196656 WLU196651:WLU196656 WVQ196651:WVQ196656 I262187:I262192 JE262187:JE262192 TA262187:TA262192 ACW262187:ACW262192 AMS262187:AMS262192 AWO262187:AWO262192 BGK262187:BGK262192 BQG262187:BQG262192 CAC262187:CAC262192 CJY262187:CJY262192 CTU262187:CTU262192 DDQ262187:DDQ262192 DNM262187:DNM262192 DXI262187:DXI262192 EHE262187:EHE262192 ERA262187:ERA262192 FAW262187:FAW262192 FKS262187:FKS262192 FUO262187:FUO262192 GEK262187:GEK262192 GOG262187:GOG262192 GYC262187:GYC262192 HHY262187:HHY262192 HRU262187:HRU262192 IBQ262187:IBQ262192 ILM262187:ILM262192 IVI262187:IVI262192 JFE262187:JFE262192 JPA262187:JPA262192 JYW262187:JYW262192 KIS262187:KIS262192 KSO262187:KSO262192 LCK262187:LCK262192 LMG262187:LMG262192 LWC262187:LWC262192 MFY262187:MFY262192 MPU262187:MPU262192 MZQ262187:MZQ262192 NJM262187:NJM262192 NTI262187:NTI262192 ODE262187:ODE262192 ONA262187:ONA262192 OWW262187:OWW262192 PGS262187:PGS262192 PQO262187:PQO262192 QAK262187:QAK262192 QKG262187:QKG262192 QUC262187:QUC262192 RDY262187:RDY262192 RNU262187:RNU262192 RXQ262187:RXQ262192 SHM262187:SHM262192 SRI262187:SRI262192 TBE262187:TBE262192 TLA262187:TLA262192 TUW262187:TUW262192 UES262187:UES262192 UOO262187:UOO262192 UYK262187:UYK262192 VIG262187:VIG262192 VSC262187:VSC262192 WBY262187:WBY262192 WLU262187:WLU262192 WVQ262187:WVQ262192 I327723:I327728 JE327723:JE327728 TA327723:TA327728 ACW327723:ACW327728 AMS327723:AMS327728 AWO327723:AWO327728 BGK327723:BGK327728 BQG327723:BQG327728 CAC327723:CAC327728 CJY327723:CJY327728 CTU327723:CTU327728 DDQ327723:DDQ327728 DNM327723:DNM327728 DXI327723:DXI327728 EHE327723:EHE327728 ERA327723:ERA327728 FAW327723:FAW327728 FKS327723:FKS327728 FUO327723:FUO327728 GEK327723:GEK327728 GOG327723:GOG327728 GYC327723:GYC327728 HHY327723:HHY327728 HRU327723:HRU327728 IBQ327723:IBQ327728 ILM327723:ILM327728 IVI327723:IVI327728 JFE327723:JFE327728 JPA327723:JPA327728 JYW327723:JYW327728 KIS327723:KIS327728 KSO327723:KSO327728 LCK327723:LCK327728 LMG327723:LMG327728 LWC327723:LWC327728 MFY327723:MFY327728 MPU327723:MPU327728 MZQ327723:MZQ327728 NJM327723:NJM327728 NTI327723:NTI327728 ODE327723:ODE327728 ONA327723:ONA327728 OWW327723:OWW327728 PGS327723:PGS327728 PQO327723:PQO327728 QAK327723:QAK327728 QKG327723:QKG327728 QUC327723:QUC327728 RDY327723:RDY327728 RNU327723:RNU327728 RXQ327723:RXQ327728 SHM327723:SHM327728 SRI327723:SRI327728 TBE327723:TBE327728 TLA327723:TLA327728 TUW327723:TUW327728 UES327723:UES327728 UOO327723:UOO327728 UYK327723:UYK327728 VIG327723:VIG327728 VSC327723:VSC327728 WBY327723:WBY327728 WLU327723:WLU327728 WVQ327723:WVQ327728 I393259:I393264 JE393259:JE393264 TA393259:TA393264 ACW393259:ACW393264 AMS393259:AMS393264 AWO393259:AWO393264 BGK393259:BGK393264 BQG393259:BQG393264 CAC393259:CAC393264 CJY393259:CJY393264 CTU393259:CTU393264 DDQ393259:DDQ393264 DNM393259:DNM393264 DXI393259:DXI393264 EHE393259:EHE393264 ERA393259:ERA393264 FAW393259:FAW393264 FKS393259:FKS393264 FUO393259:FUO393264 GEK393259:GEK393264 GOG393259:GOG393264 GYC393259:GYC393264 HHY393259:HHY393264 HRU393259:HRU393264 IBQ393259:IBQ393264 ILM393259:ILM393264 IVI393259:IVI393264 JFE393259:JFE393264 JPA393259:JPA393264 JYW393259:JYW393264 KIS393259:KIS393264 KSO393259:KSO393264 LCK393259:LCK393264 LMG393259:LMG393264 LWC393259:LWC393264 MFY393259:MFY393264 MPU393259:MPU393264 MZQ393259:MZQ393264 NJM393259:NJM393264 NTI393259:NTI393264 ODE393259:ODE393264 ONA393259:ONA393264 OWW393259:OWW393264 PGS393259:PGS393264 PQO393259:PQO393264 QAK393259:QAK393264 QKG393259:QKG393264 QUC393259:QUC393264 RDY393259:RDY393264 RNU393259:RNU393264 RXQ393259:RXQ393264 SHM393259:SHM393264 SRI393259:SRI393264 TBE393259:TBE393264 TLA393259:TLA393264 TUW393259:TUW393264 UES393259:UES393264 UOO393259:UOO393264 UYK393259:UYK393264 VIG393259:VIG393264 VSC393259:VSC393264 WBY393259:WBY393264 WLU393259:WLU393264 WVQ393259:WVQ393264 I458795:I458800 JE458795:JE458800 TA458795:TA458800 ACW458795:ACW458800 AMS458795:AMS458800 AWO458795:AWO458800 BGK458795:BGK458800 BQG458795:BQG458800 CAC458795:CAC458800 CJY458795:CJY458800 CTU458795:CTU458800 DDQ458795:DDQ458800 DNM458795:DNM458800 DXI458795:DXI458800 EHE458795:EHE458800 ERA458795:ERA458800 FAW458795:FAW458800 FKS458795:FKS458800 FUO458795:FUO458800 GEK458795:GEK458800 GOG458795:GOG458800 GYC458795:GYC458800 HHY458795:HHY458800 HRU458795:HRU458800 IBQ458795:IBQ458800 ILM458795:ILM458800 IVI458795:IVI458800 JFE458795:JFE458800 JPA458795:JPA458800 JYW458795:JYW458800 KIS458795:KIS458800 KSO458795:KSO458800 LCK458795:LCK458800 LMG458795:LMG458800 LWC458795:LWC458800 MFY458795:MFY458800 MPU458795:MPU458800 MZQ458795:MZQ458800 NJM458795:NJM458800 NTI458795:NTI458800 ODE458795:ODE458800 ONA458795:ONA458800 OWW458795:OWW458800 PGS458795:PGS458800 PQO458795:PQO458800 QAK458795:QAK458800 QKG458795:QKG458800 QUC458795:QUC458800 RDY458795:RDY458800 RNU458795:RNU458800 RXQ458795:RXQ458800 SHM458795:SHM458800 SRI458795:SRI458800 TBE458795:TBE458800 TLA458795:TLA458800 TUW458795:TUW458800 UES458795:UES458800 UOO458795:UOO458800 UYK458795:UYK458800 VIG458795:VIG458800 VSC458795:VSC458800 WBY458795:WBY458800 WLU458795:WLU458800 WVQ458795:WVQ458800 I524331:I524336 JE524331:JE524336 TA524331:TA524336 ACW524331:ACW524336 AMS524331:AMS524336 AWO524331:AWO524336 BGK524331:BGK524336 BQG524331:BQG524336 CAC524331:CAC524336 CJY524331:CJY524336 CTU524331:CTU524336 DDQ524331:DDQ524336 DNM524331:DNM524336 DXI524331:DXI524336 EHE524331:EHE524336 ERA524331:ERA524336 FAW524331:FAW524336 FKS524331:FKS524336 FUO524331:FUO524336 GEK524331:GEK524336 GOG524331:GOG524336 GYC524331:GYC524336 HHY524331:HHY524336 HRU524331:HRU524336 IBQ524331:IBQ524336 ILM524331:ILM524336 IVI524331:IVI524336 JFE524331:JFE524336 JPA524331:JPA524336 JYW524331:JYW524336 KIS524331:KIS524336 KSO524331:KSO524336 LCK524331:LCK524336 LMG524331:LMG524336 LWC524331:LWC524336 MFY524331:MFY524336 MPU524331:MPU524336 MZQ524331:MZQ524336 NJM524331:NJM524336 NTI524331:NTI524336 ODE524331:ODE524336 ONA524331:ONA524336 OWW524331:OWW524336 PGS524331:PGS524336 PQO524331:PQO524336 QAK524331:QAK524336 QKG524331:QKG524336 QUC524331:QUC524336 RDY524331:RDY524336 RNU524331:RNU524336 RXQ524331:RXQ524336 SHM524331:SHM524336 SRI524331:SRI524336 TBE524331:TBE524336 TLA524331:TLA524336 TUW524331:TUW524336 UES524331:UES524336 UOO524331:UOO524336 UYK524331:UYK524336 VIG524331:VIG524336 VSC524331:VSC524336 WBY524331:WBY524336 WLU524331:WLU524336 WVQ524331:WVQ524336 I589867:I589872 JE589867:JE589872 TA589867:TA589872 ACW589867:ACW589872 AMS589867:AMS589872 AWO589867:AWO589872 BGK589867:BGK589872 BQG589867:BQG589872 CAC589867:CAC589872 CJY589867:CJY589872 CTU589867:CTU589872 DDQ589867:DDQ589872 DNM589867:DNM589872 DXI589867:DXI589872 EHE589867:EHE589872 ERA589867:ERA589872 FAW589867:FAW589872 FKS589867:FKS589872 FUO589867:FUO589872 GEK589867:GEK589872 GOG589867:GOG589872 GYC589867:GYC589872 HHY589867:HHY589872 HRU589867:HRU589872 IBQ589867:IBQ589872 ILM589867:ILM589872 IVI589867:IVI589872 JFE589867:JFE589872 JPA589867:JPA589872 JYW589867:JYW589872 KIS589867:KIS589872 KSO589867:KSO589872 LCK589867:LCK589872 LMG589867:LMG589872 LWC589867:LWC589872 MFY589867:MFY589872 MPU589867:MPU589872 MZQ589867:MZQ589872 NJM589867:NJM589872 NTI589867:NTI589872 ODE589867:ODE589872 ONA589867:ONA589872 OWW589867:OWW589872 PGS589867:PGS589872 PQO589867:PQO589872 QAK589867:QAK589872 QKG589867:QKG589872 QUC589867:QUC589872 RDY589867:RDY589872 RNU589867:RNU589872 RXQ589867:RXQ589872 SHM589867:SHM589872 SRI589867:SRI589872 TBE589867:TBE589872 TLA589867:TLA589872 TUW589867:TUW589872 UES589867:UES589872 UOO589867:UOO589872 UYK589867:UYK589872 VIG589867:VIG589872 VSC589867:VSC589872 WBY589867:WBY589872 WLU589867:WLU589872 WVQ589867:WVQ589872 I655403:I655408 JE655403:JE655408 TA655403:TA655408 ACW655403:ACW655408 AMS655403:AMS655408 AWO655403:AWO655408 BGK655403:BGK655408 BQG655403:BQG655408 CAC655403:CAC655408 CJY655403:CJY655408 CTU655403:CTU655408 DDQ655403:DDQ655408 DNM655403:DNM655408 DXI655403:DXI655408 EHE655403:EHE655408 ERA655403:ERA655408 FAW655403:FAW655408 FKS655403:FKS655408 FUO655403:FUO655408 GEK655403:GEK655408 GOG655403:GOG655408 GYC655403:GYC655408 HHY655403:HHY655408 HRU655403:HRU655408 IBQ655403:IBQ655408 ILM655403:ILM655408 IVI655403:IVI655408 JFE655403:JFE655408 JPA655403:JPA655408 JYW655403:JYW655408 KIS655403:KIS655408 KSO655403:KSO655408 LCK655403:LCK655408 LMG655403:LMG655408 LWC655403:LWC655408 MFY655403:MFY655408 MPU655403:MPU655408 MZQ655403:MZQ655408 NJM655403:NJM655408 NTI655403:NTI655408 ODE655403:ODE655408 ONA655403:ONA655408 OWW655403:OWW655408 PGS655403:PGS655408 PQO655403:PQO655408 QAK655403:QAK655408 QKG655403:QKG655408 QUC655403:QUC655408 RDY655403:RDY655408 RNU655403:RNU655408 RXQ655403:RXQ655408 SHM655403:SHM655408 SRI655403:SRI655408 TBE655403:TBE655408 TLA655403:TLA655408 TUW655403:TUW655408 UES655403:UES655408 UOO655403:UOO655408 UYK655403:UYK655408 VIG655403:VIG655408 VSC655403:VSC655408 WBY655403:WBY655408 WLU655403:WLU655408 WVQ655403:WVQ655408 I720939:I720944 JE720939:JE720944 TA720939:TA720944 ACW720939:ACW720944 AMS720939:AMS720944 AWO720939:AWO720944 BGK720939:BGK720944 BQG720939:BQG720944 CAC720939:CAC720944 CJY720939:CJY720944 CTU720939:CTU720944 DDQ720939:DDQ720944 DNM720939:DNM720944 DXI720939:DXI720944 EHE720939:EHE720944 ERA720939:ERA720944 FAW720939:FAW720944 FKS720939:FKS720944 FUO720939:FUO720944 GEK720939:GEK720944 GOG720939:GOG720944 GYC720939:GYC720944 HHY720939:HHY720944 HRU720939:HRU720944 IBQ720939:IBQ720944 ILM720939:ILM720944 IVI720939:IVI720944 JFE720939:JFE720944 JPA720939:JPA720944 JYW720939:JYW720944 KIS720939:KIS720944 KSO720939:KSO720944 LCK720939:LCK720944 LMG720939:LMG720944 LWC720939:LWC720944 MFY720939:MFY720944 MPU720939:MPU720944 MZQ720939:MZQ720944 NJM720939:NJM720944 NTI720939:NTI720944 ODE720939:ODE720944 ONA720939:ONA720944 OWW720939:OWW720944 PGS720939:PGS720944 PQO720939:PQO720944 QAK720939:QAK720944 QKG720939:QKG720944 QUC720939:QUC720944 RDY720939:RDY720944 RNU720939:RNU720944 RXQ720939:RXQ720944 SHM720939:SHM720944 SRI720939:SRI720944 TBE720939:TBE720944 TLA720939:TLA720944 TUW720939:TUW720944 UES720939:UES720944 UOO720939:UOO720944 UYK720939:UYK720944 VIG720939:VIG720944 VSC720939:VSC720944 WBY720939:WBY720944 WLU720939:WLU720944 WVQ720939:WVQ720944 I786475:I786480 JE786475:JE786480 TA786475:TA786480 ACW786475:ACW786480 AMS786475:AMS786480 AWO786475:AWO786480 BGK786475:BGK786480 BQG786475:BQG786480 CAC786475:CAC786480 CJY786475:CJY786480 CTU786475:CTU786480 DDQ786475:DDQ786480 DNM786475:DNM786480 DXI786475:DXI786480 EHE786475:EHE786480 ERA786475:ERA786480 FAW786475:FAW786480 FKS786475:FKS786480 FUO786475:FUO786480 GEK786475:GEK786480 GOG786475:GOG786480 GYC786475:GYC786480 HHY786475:HHY786480 HRU786475:HRU786480 IBQ786475:IBQ786480 ILM786475:ILM786480 IVI786475:IVI786480 JFE786475:JFE786480 JPA786475:JPA786480 JYW786475:JYW786480 KIS786475:KIS786480 KSO786475:KSO786480 LCK786475:LCK786480 LMG786475:LMG786480 LWC786475:LWC786480 MFY786475:MFY786480 MPU786475:MPU786480 MZQ786475:MZQ786480 NJM786475:NJM786480 NTI786475:NTI786480 ODE786475:ODE786480 ONA786475:ONA786480 OWW786475:OWW786480 PGS786475:PGS786480 PQO786475:PQO786480 QAK786475:QAK786480 QKG786475:QKG786480 QUC786475:QUC786480 RDY786475:RDY786480 RNU786475:RNU786480 RXQ786475:RXQ786480 SHM786475:SHM786480 SRI786475:SRI786480 TBE786475:TBE786480 TLA786475:TLA786480 TUW786475:TUW786480 UES786475:UES786480 UOO786475:UOO786480 UYK786475:UYK786480 VIG786475:VIG786480 VSC786475:VSC786480 WBY786475:WBY786480 WLU786475:WLU786480 WVQ786475:WVQ786480 I852011:I852016 JE852011:JE852016 TA852011:TA852016 ACW852011:ACW852016 AMS852011:AMS852016 AWO852011:AWO852016 BGK852011:BGK852016 BQG852011:BQG852016 CAC852011:CAC852016 CJY852011:CJY852016 CTU852011:CTU852016 DDQ852011:DDQ852016 DNM852011:DNM852016 DXI852011:DXI852016 EHE852011:EHE852016 ERA852011:ERA852016 FAW852011:FAW852016 FKS852011:FKS852016 FUO852011:FUO852016 GEK852011:GEK852016 GOG852011:GOG852016 GYC852011:GYC852016 HHY852011:HHY852016 HRU852011:HRU852016 IBQ852011:IBQ852016 ILM852011:ILM852016 IVI852011:IVI852016 JFE852011:JFE852016 JPA852011:JPA852016 JYW852011:JYW852016 KIS852011:KIS852016 KSO852011:KSO852016 LCK852011:LCK852016 LMG852011:LMG852016 LWC852011:LWC852016 MFY852011:MFY852016 MPU852011:MPU852016 MZQ852011:MZQ852016 NJM852011:NJM852016 NTI852011:NTI852016 ODE852011:ODE852016 ONA852011:ONA852016 OWW852011:OWW852016 PGS852011:PGS852016 PQO852011:PQO852016 QAK852011:QAK852016 QKG852011:QKG852016 QUC852011:QUC852016 RDY852011:RDY852016 RNU852011:RNU852016 RXQ852011:RXQ852016 SHM852011:SHM852016 SRI852011:SRI852016 TBE852011:TBE852016 TLA852011:TLA852016 TUW852011:TUW852016 UES852011:UES852016 UOO852011:UOO852016 UYK852011:UYK852016 VIG852011:VIG852016 VSC852011:VSC852016 WBY852011:WBY852016 WLU852011:WLU852016 WVQ852011:WVQ852016 I917547:I917552 JE917547:JE917552 TA917547:TA917552 ACW917547:ACW917552 AMS917547:AMS917552 AWO917547:AWO917552 BGK917547:BGK917552 BQG917547:BQG917552 CAC917547:CAC917552 CJY917547:CJY917552 CTU917547:CTU917552 DDQ917547:DDQ917552 DNM917547:DNM917552 DXI917547:DXI917552 EHE917547:EHE917552 ERA917547:ERA917552 FAW917547:FAW917552 FKS917547:FKS917552 FUO917547:FUO917552 GEK917547:GEK917552 GOG917547:GOG917552 GYC917547:GYC917552 HHY917547:HHY917552 HRU917547:HRU917552 IBQ917547:IBQ917552 ILM917547:ILM917552 IVI917547:IVI917552 JFE917547:JFE917552 JPA917547:JPA917552 JYW917547:JYW917552 KIS917547:KIS917552 KSO917547:KSO917552 LCK917547:LCK917552 LMG917547:LMG917552 LWC917547:LWC917552 MFY917547:MFY917552 MPU917547:MPU917552 MZQ917547:MZQ917552 NJM917547:NJM917552 NTI917547:NTI917552 ODE917547:ODE917552 ONA917547:ONA917552 OWW917547:OWW917552 PGS917547:PGS917552 PQO917547:PQO917552 QAK917547:QAK917552 QKG917547:QKG917552 QUC917547:QUC917552 RDY917547:RDY917552 RNU917547:RNU917552 RXQ917547:RXQ917552 SHM917547:SHM917552 SRI917547:SRI917552 TBE917547:TBE917552 TLA917547:TLA917552 TUW917547:TUW917552 UES917547:UES917552 UOO917547:UOO917552 UYK917547:UYK917552 VIG917547:VIG917552 VSC917547:VSC917552 WBY917547:WBY917552 WLU917547:WLU917552 WVQ917547:WVQ917552 I983083:I983088 JE983083:JE983088 TA983083:TA983088 ACW983083:ACW983088 AMS983083:AMS983088 AWO983083:AWO983088 BGK983083:BGK983088 BQG983083:BQG983088 CAC983083:CAC983088 CJY983083:CJY983088 CTU983083:CTU983088 DDQ983083:DDQ983088 DNM983083:DNM983088 DXI983083:DXI983088 EHE983083:EHE983088 ERA983083:ERA983088 FAW983083:FAW983088 FKS983083:FKS983088 FUO983083:FUO983088 GEK983083:GEK983088 GOG983083:GOG983088 GYC983083:GYC983088 HHY983083:HHY983088 HRU983083:HRU983088 IBQ983083:IBQ983088 ILM983083:ILM983088 IVI983083:IVI983088 JFE983083:JFE983088 JPA983083:JPA983088 JYW983083:JYW983088 KIS983083:KIS983088 KSO983083:KSO983088 LCK983083:LCK983088 LMG983083:LMG983088 LWC983083:LWC983088 MFY983083:MFY983088 MPU983083:MPU983088 MZQ983083:MZQ983088 NJM983083:NJM983088 NTI983083:NTI983088 ODE983083:ODE983088 ONA983083:ONA983088 OWW983083:OWW983088 PGS983083:PGS983088 PQO983083:PQO983088 QAK983083:QAK983088 QKG983083:QKG983088 QUC983083:QUC983088 RDY983083:RDY983088 RNU983083:RNU983088 RXQ983083:RXQ983088 SHM983083:SHM983088 SRI983083:SRI983088 TBE983083:TBE983088 TLA983083:TLA983088 TUW983083:TUW983088 UES983083:UES983088 UOO983083:UOO983088 UYK983083:UYK983088 VIG983083:VIG983088 VSC983083:VSC983088 WBY983083:WBY983088 WLU983083:WLU983088 WVQ983083:WVQ983088" xr:uid="{1DCDF253-8216-4811-A456-4AD54D475920}">
      <formula1>RedoxIndicators</formula1>
    </dataValidation>
    <dataValidation type="list" allowBlank="1" showInputMessage="1" showErrorMessage="1" sqref="H31:H36 JD31:JD36 SZ31:SZ36 ACV31:ACV36 AMR31:AMR36 AWN31:AWN36 BGJ31:BGJ36 BQF31:BQF36 CAB31:CAB36 CJX31:CJX36 CTT31:CTT36 DDP31:DDP36 DNL31:DNL36 DXH31:DXH36 EHD31:EHD36 EQZ31:EQZ36 FAV31:FAV36 FKR31:FKR36 FUN31:FUN36 GEJ31:GEJ36 GOF31:GOF36 GYB31:GYB36 HHX31:HHX36 HRT31:HRT36 IBP31:IBP36 ILL31:ILL36 IVH31:IVH36 JFD31:JFD36 JOZ31:JOZ36 JYV31:JYV36 KIR31:KIR36 KSN31:KSN36 LCJ31:LCJ36 LMF31:LMF36 LWB31:LWB36 MFX31:MFX36 MPT31:MPT36 MZP31:MZP36 NJL31:NJL36 NTH31:NTH36 ODD31:ODD36 OMZ31:OMZ36 OWV31:OWV36 PGR31:PGR36 PQN31:PQN36 QAJ31:QAJ36 QKF31:QKF36 QUB31:QUB36 RDX31:RDX36 RNT31:RNT36 RXP31:RXP36 SHL31:SHL36 SRH31:SRH36 TBD31:TBD36 TKZ31:TKZ36 TUV31:TUV36 UER31:UER36 UON31:UON36 UYJ31:UYJ36 VIF31:VIF36 VSB31:VSB36 WBX31:WBX36 WLT31:WLT36 WVP31:WVP36 H65567:H65572 JD65567:JD65572 SZ65567:SZ65572 ACV65567:ACV65572 AMR65567:AMR65572 AWN65567:AWN65572 BGJ65567:BGJ65572 BQF65567:BQF65572 CAB65567:CAB65572 CJX65567:CJX65572 CTT65567:CTT65572 DDP65567:DDP65572 DNL65567:DNL65572 DXH65567:DXH65572 EHD65567:EHD65572 EQZ65567:EQZ65572 FAV65567:FAV65572 FKR65567:FKR65572 FUN65567:FUN65572 GEJ65567:GEJ65572 GOF65567:GOF65572 GYB65567:GYB65572 HHX65567:HHX65572 HRT65567:HRT65572 IBP65567:IBP65572 ILL65567:ILL65572 IVH65567:IVH65572 JFD65567:JFD65572 JOZ65567:JOZ65572 JYV65567:JYV65572 KIR65567:KIR65572 KSN65567:KSN65572 LCJ65567:LCJ65572 LMF65567:LMF65572 LWB65567:LWB65572 MFX65567:MFX65572 MPT65567:MPT65572 MZP65567:MZP65572 NJL65567:NJL65572 NTH65567:NTH65572 ODD65567:ODD65572 OMZ65567:OMZ65572 OWV65567:OWV65572 PGR65567:PGR65572 PQN65567:PQN65572 QAJ65567:QAJ65572 QKF65567:QKF65572 QUB65567:QUB65572 RDX65567:RDX65572 RNT65567:RNT65572 RXP65567:RXP65572 SHL65567:SHL65572 SRH65567:SRH65572 TBD65567:TBD65572 TKZ65567:TKZ65572 TUV65567:TUV65572 UER65567:UER65572 UON65567:UON65572 UYJ65567:UYJ65572 VIF65567:VIF65572 VSB65567:VSB65572 WBX65567:WBX65572 WLT65567:WLT65572 WVP65567:WVP65572 H131103:H131108 JD131103:JD131108 SZ131103:SZ131108 ACV131103:ACV131108 AMR131103:AMR131108 AWN131103:AWN131108 BGJ131103:BGJ131108 BQF131103:BQF131108 CAB131103:CAB131108 CJX131103:CJX131108 CTT131103:CTT131108 DDP131103:DDP131108 DNL131103:DNL131108 DXH131103:DXH131108 EHD131103:EHD131108 EQZ131103:EQZ131108 FAV131103:FAV131108 FKR131103:FKR131108 FUN131103:FUN131108 GEJ131103:GEJ131108 GOF131103:GOF131108 GYB131103:GYB131108 HHX131103:HHX131108 HRT131103:HRT131108 IBP131103:IBP131108 ILL131103:ILL131108 IVH131103:IVH131108 JFD131103:JFD131108 JOZ131103:JOZ131108 JYV131103:JYV131108 KIR131103:KIR131108 KSN131103:KSN131108 LCJ131103:LCJ131108 LMF131103:LMF131108 LWB131103:LWB131108 MFX131103:MFX131108 MPT131103:MPT131108 MZP131103:MZP131108 NJL131103:NJL131108 NTH131103:NTH131108 ODD131103:ODD131108 OMZ131103:OMZ131108 OWV131103:OWV131108 PGR131103:PGR131108 PQN131103:PQN131108 QAJ131103:QAJ131108 QKF131103:QKF131108 QUB131103:QUB131108 RDX131103:RDX131108 RNT131103:RNT131108 RXP131103:RXP131108 SHL131103:SHL131108 SRH131103:SRH131108 TBD131103:TBD131108 TKZ131103:TKZ131108 TUV131103:TUV131108 UER131103:UER131108 UON131103:UON131108 UYJ131103:UYJ131108 VIF131103:VIF131108 VSB131103:VSB131108 WBX131103:WBX131108 WLT131103:WLT131108 WVP131103:WVP131108 H196639:H196644 JD196639:JD196644 SZ196639:SZ196644 ACV196639:ACV196644 AMR196639:AMR196644 AWN196639:AWN196644 BGJ196639:BGJ196644 BQF196639:BQF196644 CAB196639:CAB196644 CJX196639:CJX196644 CTT196639:CTT196644 DDP196639:DDP196644 DNL196639:DNL196644 DXH196639:DXH196644 EHD196639:EHD196644 EQZ196639:EQZ196644 FAV196639:FAV196644 FKR196639:FKR196644 FUN196639:FUN196644 GEJ196639:GEJ196644 GOF196639:GOF196644 GYB196639:GYB196644 HHX196639:HHX196644 HRT196639:HRT196644 IBP196639:IBP196644 ILL196639:ILL196644 IVH196639:IVH196644 JFD196639:JFD196644 JOZ196639:JOZ196644 JYV196639:JYV196644 KIR196639:KIR196644 KSN196639:KSN196644 LCJ196639:LCJ196644 LMF196639:LMF196644 LWB196639:LWB196644 MFX196639:MFX196644 MPT196639:MPT196644 MZP196639:MZP196644 NJL196639:NJL196644 NTH196639:NTH196644 ODD196639:ODD196644 OMZ196639:OMZ196644 OWV196639:OWV196644 PGR196639:PGR196644 PQN196639:PQN196644 QAJ196639:QAJ196644 QKF196639:QKF196644 QUB196639:QUB196644 RDX196639:RDX196644 RNT196639:RNT196644 RXP196639:RXP196644 SHL196639:SHL196644 SRH196639:SRH196644 TBD196639:TBD196644 TKZ196639:TKZ196644 TUV196639:TUV196644 UER196639:UER196644 UON196639:UON196644 UYJ196639:UYJ196644 VIF196639:VIF196644 VSB196639:VSB196644 WBX196639:WBX196644 WLT196639:WLT196644 WVP196639:WVP196644 H262175:H262180 JD262175:JD262180 SZ262175:SZ262180 ACV262175:ACV262180 AMR262175:AMR262180 AWN262175:AWN262180 BGJ262175:BGJ262180 BQF262175:BQF262180 CAB262175:CAB262180 CJX262175:CJX262180 CTT262175:CTT262180 DDP262175:DDP262180 DNL262175:DNL262180 DXH262175:DXH262180 EHD262175:EHD262180 EQZ262175:EQZ262180 FAV262175:FAV262180 FKR262175:FKR262180 FUN262175:FUN262180 GEJ262175:GEJ262180 GOF262175:GOF262180 GYB262175:GYB262180 HHX262175:HHX262180 HRT262175:HRT262180 IBP262175:IBP262180 ILL262175:ILL262180 IVH262175:IVH262180 JFD262175:JFD262180 JOZ262175:JOZ262180 JYV262175:JYV262180 KIR262175:KIR262180 KSN262175:KSN262180 LCJ262175:LCJ262180 LMF262175:LMF262180 LWB262175:LWB262180 MFX262175:MFX262180 MPT262175:MPT262180 MZP262175:MZP262180 NJL262175:NJL262180 NTH262175:NTH262180 ODD262175:ODD262180 OMZ262175:OMZ262180 OWV262175:OWV262180 PGR262175:PGR262180 PQN262175:PQN262180 QAJ262175:QAJ262180 QKF262175:QKF262180 QUB262175:QUB262180 RDX262175:RDX262180 RNT262175:RNT262180 RXP262175:RXP262180 SHL262175:SHL262180 SRH262175:SRH262180 TBD262175:TBD262180 TKZ262175:TKZ262180 TUV262175:TUV262180 UER262175:UER262180 UON262175:UON262180 UYJ262175:UYJ262180 VIF262175:VIF262180 VSB262175:VSB262180 WBX262175:WBX262180 WLT262175:WLT262180 WVP262175:WVP262180 H327711:H327716 JD327711:JD327716 SZ327711:SZ327716 ACV327711:ACV327716 AMR327711:AMR327716 AWN327711:AWN327716 BGJ327711:BGJ327716 BQF327711:BQF327716 CAB327711:CAB327716 CJX327711:CJX327716 CTT327711:CTT327716 DDP327711:DDP327716 DNL327711:DNL327716 DXH327711:DXH327716 EHD327711:EHD327716 EQZ327711:EQZ327716 FAV327711:FAV327716 FKR327711:FKR327716 FUN327711:FUN327716 GEJ327711:GEJ327716 GOF327711:GOF327716 GYB327711:GYB327716 HHX327711:HHX327716 HRT327711:HRT327716 IBP327711:IBP327716 ILL327711:ILL327716 IVH327711:IVH327716 JFD327711:JFD327716 JOZ327711:JOZ327716 JYV327711:JYV327716 KIR327711:KIR327716 KSN327711:KSN327716 LCJ327711:LCJ327716 LMF327711:LMF327716 LWB327711:LWB327716 MFX327711:MFX327716 MPT327711:MPT327716 MZP327711:MZP327716 NJL327711:NJL327716 NTH327711:NTH327716 ODD327711:ODD327716 OMZ327711:OMZ327716 OWV327711:OWV327716 PGR327711:PGR327716 PQN327711:PQN327716 QAJ327711:QAJ327716 QKF327711:QKF327716 QUB327711:QUB327716 RDX327711:RDX327716 RNT327711:RNT327716 RXP327711:RXP327716 SHL327711:SHL327716 SRH327711:SRH327716 TBD327711:TBD327716 TKZ327711:TKZ327716 TUV327711:TUV327716 UER327711:UER327716 UON327711:UON327716 UYJ327711:UYJ327716 VIF327711:VIF327716 VSB327711:VSB327716 WBX327711:WBX327716 WLT327711:WLT327716 WVP327711:WVP327716 H393247:H393252 JD393247:JD393252 SZ393247:SZ393252 ACV393247:ACV393252 AMR393247:AMR393252 AWN393247:AWN393252 BGJ393247:BGJ393252 BQF393247:BQF393252 CAB393247:CAB393252 CJX393247:CJX393252 CTT393247:CTT393252 DDP393247:DDP393252 DNL393247:DNL393252 DXH393247:DXH393252 EHD393247:EHD393252 EQZ393247:EQZ393252 FAV393247:FAV393252 FKR393247:FKR393252 FUN393247:FUN393252 GEJ393247:GEJ393252 GOF393247:GOF393252 GYB393247:GYB393252 HHX393247:HHX393252 HRT393247:HRT393252 IBP393247:IBP393252 ILL393247:ILL393252 IVH393247:IVH393252 JFD393247:JFD393252 JOZ393247:JOZ393252 JYV393247:JYV393252 KIR393247:KIR393252 KSN393247:KSN393252 LCJ393247:LCJ393252 LMF393247:LMF393252 LWB393247:LWB393252 MFX393247:MFX393252 MPT393247:MPT393252 MZP393247:MZP393252 NJL393247:NJL393252 NTH393247:NTH393252 ODD393247:ODD393252 OMZ393247:OMZ393252 OWV393247:OWV393252 PGR393247:PGR393252 PQN393247:PQN393252 QAJ393247:QAJ393252 QKF393247:QKF393252 QUB393247:QUB393252 RDX393247:RDX393252 RNT393247:RNT393252 RXP393247:RXP393252 SHL393247:SHL393252 SRH393247:SRH393252 TBD393247:TBD393252 TKZ393247:TKZ393252 TUV393247:TUV393252 UER393247:UER393252 UON393247:UON393252 UYJ393247:UYJ393252 VIF393247:VIF393252 VSB393247:VSB393252 WBX393247:WBX393252 WLT393247:WLT393252 WVP393247:WVP393252 H458783:H458788 JD458783:JD458788 SZ458783:SZ458788 ACV458783:ACV458788 AMR458783:AMR458788 AWN458783:AWN458788 BGJ458783:BGJ458788 BQF458783:BQF458788 CAB458783:CAB458788 CJX458783:CJX458788 CTT458783:CTT458788 DDP458783:DDP458788 DNL458783:DNL458788 DXH458783:DXH458788 EHD458783:EHD458788 EQZ458783:EQZ458788 FAV458783:FAV458788 FKR458783:FKR458788 FUN458783:FUN458788 GEJ458783:GEJ458788 GOF458783:GOF458788 GYB458783:GYB458788 HHX458783:HHX458788 HRT458783:HRT458788 IBP458783:IBP458788 ILL458783:ILL458788 IVH458783:IVH458788 JFD458783:JFD458788 JOZ458783:JOZ458788 JYV458783:JYV458788 KIR458783:KIR458788 KSN458783:KSN458788 LCJ458783:LCJ458788 LMF458783:LMF458788 LWB458783:LWB458788 MFX458783:MFX458788 MPT458783:MPT458788 MZP458783:MZP458788 NJL458783:NJL458788 NTH458783:NTH458788 ODD458783:ODD458788 OMZ458783:OMZ458788 OWV458783:OWV458788 PGR458783:PGR458788 PQN458783:PQN458788 QAJ458783:QAJ458788 QKF458783:QKF458788 QUB458783:QUB458788 RDX458783:RDX458788 RNT458783:RNT458788 RXP458783:RXP458788 SHL458783:SHL458788 SRH458783:SRH458788 TBD458783:TBD458788 TKZ458783:TKZ458788 TUV458783:TUV458788 UER458783:UER458788 UON458783:UON458788 UYJ458783:UYJ458788 VIF458783:VIF458788 VSB458783:VSB458788 WBX458783:WBX458788 WLT458783:WLT458788 WVP458783:WVP458788 H524319:H524324 JD524319:JD524324 SZ524319:SZ524324 ACV524319:ACV524324 AMR524319:AMR524324 AWN524319:AWN524324 BGJ524319:BGJ524324 BQF524319:BQF524324 CAB524319:CAB524324 CJX524319:CJX524324 CTT524319:CTT524324 DDP524319:DDP524324 DNL524319:DNL524324 DXH524319:DXH524324 EHD524319:EHD524324 EQZ524319:EQZ524324 FAV524319:FAV524324 FKR524319:FKR524324 FUN524319:FUN524324 GEJ524319:GEJ524324 GOF524319:GOF524324 GYB524319:GYB524324 HHX524319:HHX524324 HRT524319:HRT524324 IBP524319:IBP524324 ILL524319:ILL524324 IVH524319:IVH524324 JFD524319:JFD524324 JOZ524319:JOZ524324 JYV524319:JYV524324 KIR524319:KIR524324 KSN524319:KSN524324 LCJ524319:LCJ524324 LMF524319:LMF524324 LWB524319:LWB524324 MFX524319:MFX524324 MPT524319:MPT524324 MZP524319:MZP524324 NJL524319:NJL524324 NTH524319:NTH524324 ODD524319:ODD524324 OMZ524319:OMZ524324 OWV524319:OWV524324 PGR524319:PGR524324 PQN524319:PQN524324 QAJ524319:QAJ524324 QKF524319:QKF524324 QUB524319:QUB524324 RDX524319:RDX524324 RNT524319:RNT524324 RXP524319:RXP524324 SHL524319:SHL524324 SRH524319:SRH524324 TBD524319:TBD524324 TKZ524319:TKZ524324 TUV524319:TUV524324 UER524319:UER524324 UON524319:UON524324 UYJ524319:UYJ524324 VIF524319:VIF524324 VSB524319:VSB524324 WBX524319:WBX524324 WLT524319:WLT524324 WVP524319:WVP524324 H589855:H589860 JD589855:JD589860 SZ589855:SZ589860 ACV589855:ACV589860 AMR589855:AMR589860 AWN589855:AWN589860 BGJ589855:BGJ589860 BQF589855:BQF589860 CAB589855:CAB589860 CJX589855:CJX589860 CTT589855:CTT589860 DDP589855:DDP589860 DNL589855:DNL589860 DXH589855:DXH589860 EHD589855:EHD589860 EQZ589855:EQZ589860 FAV589855:FAV589860 FKR589855:FKR589860 FUN589855:FUN589860 GEJ589855:GEJ589860 GOF589855:GOF589860 GYB589855:GYB589860 HHX589855:HHX589860 HRT589855:HRT589860 IBP589855:IBP589860 ILL589855:ILL589860 IVH589855:IVH589860 JFD589855:JFD589860 JOZ589855:JOZ589860 JYV589855:JYV589860 KIR589855:KIR589860 KSN589855:KSN589860 LCJ589855:LCJ589860 LMF589855:LMF589860 LWB589855:LWB589860 MFX589855:MFX589860 MPT589855:MPT589860 MZP589855:MZP589860 NJL589855:NJL589860 NTH589855:NTH589860 ODD589855:ODD589860 OMZ589855:OMZ589860 OWV589855:OWV589860 PGR589855:PGR589860 PQN589855:PQN589860 QAJ589855:QAJ589860 QKF589855:QKF589860 QUB589855:QUB589860 RDX589855:RDX589860 RNT589855:RNT589860 RXP589855:RXP589860 SHL589855:SHL589860 SRH589855:SRH589860 TBD589855:TBD589860 TKZ589855:TKZ589860 TUV589855:TUV589860 UER589855:UER589860 UON589855:UON589860 UYJ589855:UYJ589860 VIF589855:VIF589860 VSB589855:VSB589860 WBX589855:WBX589860 WLT589855:WLT589860 WVP589855:WVP589860 H655391:H655396 JD655391:JD655396 SZ655391:SZ655396 ACV655391:ACV655396 AMR655391:AMR655396 AWN655391:AWN655396 BGJ655391:BGJ655396 BQF655391:BQF655396 CAB655391:CAB655396 CJX655391:CJX655396 CTT655391:CTT655396 DDP655391:DDP655396 DNL655391:DNL655396 DXH655391:DXH655396 EHD655391:EHD655396 EQZ655391:EQZ655396 FAV655391:FAV655396 FKR655391:FKR655396 FUN655391:FUN655396 GEJ655391:GEJ655396 GOF655391:GOF655396 GYB655391:GYB655396 HHX655391:HHX655396 HRT655391:HRT655396 IBP655391:IBP655396 ILL655391:ILL655396 IVH655391:IVH655396 JFD655391:JFD655396 JOZ655391:JOZ655396 JYV655391:JYV655396 KIR655391:KIR655396 KSN655391:KSN655396 LCJ655391:LCJ655396 LMF655391:LMF655396 LWB655391:LWB655396 MFX655391:MFX655396 MPT655391:MPT655396 MZP655391:MZP655396 NJL655391:NJL655396 NTH655391:NTH655396 ODD655391:ODD655396 OMZ655391:OMZ655396 OWV655391:OWV655396 PGR655391:PGR655396 PQN655391:PQN655396 QAJ655391:QAJ655396 QKF655391:QKF655396 QUB655391:QUB655396 RDX655391:RDX655396 RNT655391:RNT655396 RXP655391:RXP655396 SHL655391:SHL655396 SRH655391:SRH655396 TBD655391:TBD655396 TKZ655391:TKZ655396 TUV655391:TUV655396 UER655391:UER655396 UON655391:UON655396 UYJ655391:UYJ655396 VIF655391:VIF655396 VSB655391:VSB655396 WBX655391:WBX655396 WLT655391:WLT655396 WVP655391:WVP655396 H720927:H720932 JD720927:JD720932 SZ720927:SZ720932 ACV720927:ACV720932 AMR720927:AMR720932 AWN720927:AWN720932 BGJ720927:BGJ720932 BQF720927:BQF720932 CAB720927:CAB720932 CJX720927:CJX720932 CTT720927:CTT720932 DDP720927:DDP720932 DNL720927:DNL720932 DXH720927:DXH720932 EHD720927:EHD720932 EQZ720927:EQZ720932 FAV720927:FAV720932 FKR720927:FKR720932 FUN720927:FUN720932 GEJ720927:GEJ720932 GOF720927:GOF720932 GYB720927:GYB720932 HHX720927:HHX720932 HRT720927:HRT720932 IBP720927:IBP720932 ILL720927:ILL720932 IVH720927:IVH720932 JFD720927:JFD720932 JOZ720927:JOZ720932 JYV720927:JYV720932 KIR720927:KIR720932 KSN720927:KSN720932 LCJ720927:LCJ720932 LMF720927:LMF720932 LWB720927:LWB720932 MFX720927:MFX720932 MPT720927:MPT720932 MZP720927:MZP720932 NJL720927:NJL720932 NTH720927:NTH720932 ODD720927:ODD720932 OMZ720927:OMZ720932 OWV720927:OWV720932 PGR720927:PGR720932 PQN720927:PQN720932 QAJ720927:QAJ720932 QKF720927:QKF720932 QUB720927:QUB720932 RDX720927:RDX720932 RNT720927:RNT720932 RXP720927:RXP720932 SHL720927:SHL720932 SRH720927:SRH720932 TBD720927:TBD720932 TKZ720927:TKZ720932 TUV720927:TUV720932 UER720927:UER720932 UON720927:UON720932 UYJ720927:UYJ720932 VIF720927:VIF720932 VSB720927:VSB720932 WBX720927:WBX720932 WLT720927:WLT720932 WVP720927:WVP720932 H786463:H786468 JD786463:JD786468 SZ786463:SZ786468 ACV786463:ACV786468 AMR786463:AMR786468 AWN786463:AWN786468 BGJ786463:BGJ786468 BQF786463:BQF786468 CAB786463:CAB786468 CJX786463:CJX786468 CTT786463:CTT786468 DDP786463:DDP786468 DNL786463:DNL786468 DXH786463:DXH786468 EHD786463:EHD786468 EQZ786463:EQZ786468 FAV786463:FAV786468 FKR786463:FKR786468 FUN786463:FUN786468 GEJ786463:GEJ786468 GOF786463:GOF786468 GYB786463:GYB786468 HHX786463:HHX786468 HRT786463:HRT786468 IBP786463:IBP786468 ILL786463:ILL786468 IVH786463:IVH786468 JFD786463:JFD786468 JOZ786463:JOZ786468 JYV786463:JYV786468 KIR786463:KIR786468 KSN786463:KSN786468 LCJ786463:LCJ786468 LMF786463:LMF786468 LWB786463:LWB786468 MFX786463:MFX786468 MPT786463:MPT786468 MZP786463:MZP786468 NJL786463:NJL786468 NTH786463:NTH786468 ODD786463:ODD786468 OMZ786463:OMZ786468 OWV786463:OWV786468 PGR786463:PGR786468 PQN786463:PQN786468 QAJ786463:QAJ786468 QKF786463:QKF786468 QUB786463:QUB786468 RDX786463:RDX786468 RNT786463:RNT786468 RXP786463:RXP786468 SHL786463:SHL786468 SRH786463:SRH786468 TBD786463:TBD786468 TKZ786463:TKZ786468 TUV786463:TUV786468 UER786463:UER786468 UON786463:UON786468 UYJ786463:UYJ786468 VIF786463:VIF786468 VSB786463:VSB786468 WBX786463:WBX786468 WLT786463:WLT786468 WVP786463:WVP786468 H851999:H852004 JD851999:JD852004 SZ851999:SZ852004 ACV851999:ACV852004 AMR851999:AMR852004 AWN851999:AWN852004 BGJ851999:BGJ852004 BQF851999:BQF852004 CAB851999:CAB852004 CJX851999:CJX852004 CTT851999:CTT852004 DDP851999:DDP852004 DNL851999:DNL852004 DXH851999:DXH852004 EHD851999:EHD852004 EQZ851999:EQZ852004 FAV851999:FAV852004 FKR851999:FKR852004 FUN851999:FUN852004 GEJ851999:GEJ852004 GOF851999:GOF852004 GYB851999:GYB852004 HHX851999:HHX852004 HRT851999:HRT852004 IBP851999:IBP852004 ILL851999:ILL852004 IVH851999:IVH852004 JFD851999:JFD852004 JOZ851999:JOZ852004 JYV851999:JYV852004 KIR851999:KIR852004 KSN851999:KSN852004 LCJ851999:LCJ852004 LMF851999:LMF852004 LWB851999:LWB852004 MFX851999:MFX852004 MPT851999:MPT852004 MZP851999:MZP852004 NJL851999:NJL852004 NTH851999:NTH852004 ODD851999:ODD852004 OMZ851999:OMZ852004 OWV851999:OWV852004 PGR851999:PGR852004 PQN851999:PQN852004 QAJ851999:QAJ852004 QKF851999:QKF852004 QUB851999:QUB852004 RDX851999:RDX852004 RNT851999:RNT852004 RXP851999:RXP852004 SHL851999:SHL852004 SRH851999:SRH852004 TBD851999:TBD852004 TKZ851999:TKZ852004 TUV851999:TUV852004 UER851999:UER852004 UON851999:UON852004 UYJ851999:UYJ852004 VIF851999:VIF852004 VSB851999:VSB852004 WBX851999:WBX852004 WLT851999:WLT852004 WVP851999:WVP852004 H917535:H917540 JD917535:JD917540 SZ917535:SZ917540 ACV917535:ACV917540 AMR917535:AMR917540 AWN917535:AWN917540 BGJ917535:BGJ917540 BQF917535:BQF917540 CAB917535:CAB917540 CJX917535:CJX917540 CTT917535:CTT917540 DDP917535:DDP917540 DNL917535:DNL917540 DXH917535:DXH917540 EHD917535:EHD917540 EQZ917535:EQZ917540 FAV917535:FAV917540 FKR917535:FKR917540 FUN917535:FUN917540 GEJ917535:GEJ917540 GOF917535:GOF917540 GYB917535:GYB917540 HHX917535:HHX917540 HRT917535:HRT917540 IBP917535:IBP917540 ILL917535:ILL917540 IVH917535:IVH917540 JFD917535:JFD917540 JOZ917535:JOZ917540 JYV917535:JYV917540 KIR917535:KIR917540 KSN917535:KSN917540 LCJ917535:LCJ917540 LMF917535:LMF917540 LWB917535:LWB917540 MFX917535:MFX917540 MPT917535:MPT917540 MZP917535:MZP917540 NJL917535:NJL917540 NTH917535:NTH917540 ODD917535:ODD917540 OMZ917535:OMZ917540 OWV917535:OWV917540 PGR917535:PGR917540 PQN917535:PQN917540 QAJ917535:QAJ917540 QKF917535:QKF917540 QUB917535:QUB917540 RDX917535:RDX917540 RNT917535:RNT917540 RXP917535:RXP917540 SHL917535:SHL917540 SRH917535:SRH917540 TBD917535:TBD917540 TKZ917535:TKZ917540 TUV917535:TUV917540 UER917535:UER917540 UON917535:UON917540 UYJ917535:UYJ917540 VIF917535:VIF917540 VSB917535:VSB917540 WBX917535:WBX917540 WLT917535:WLT917540 WVP917535:WVP917540 H983071:H983076 JD983071:JD983076 SZ983071:SZ983076 ACV983071:ACV983076 AMR983071:AMR983076 AWN983071:AWN983076 BGJ983071:BGJ983076 BQF983071:BQF983076 CAB983071:CAB983076 CJX983071:CJX983076 CTT983071:CTT983076 DDP983071:DDP983076 DNL983071:DNL983076 DXH983071:DXH983076 EHD983071:EHD983076 EQZ983071:EQZ983076 FAV983071:FAV983076 FKR983071:FKR983076 FUN983071:FUN983076 GEJ983071:GEJ983076 GOF983071:GOF983076 GYB983071:GYB983076 HHX983071:HHX983076 HRT983071:HRT983076 IBP983071:IBP983076 ILL983071:ILL983076 IVH983071:IVH983076 JFD983071:JFD983076 JOZ983071:JOZ983076 JYV983071:JYV983076 KIR983071:KIR983076 KSN983071:KSN983076 LCJ983071:LCJ983076 LMF983071:LMF983076 LWB983071:LWB983076 MFX983071:MFX983076 MPT983071:MPT983076 MZP983071:MZP983076 NJL983071:NJL983076 NTH983071:NTH983076 ODD983071:ODD983076 OMZ983071:OMZ983076 OWV983071:OWV983076 PGR983071:PGR983076 PQN983071:PQN983076 QAJ983071:QAJ983076 QKF983071:QKF983076 QUB983071:QUB983076 RDX983071:RDX983076 RNT983071:RNT983076 RXP983071:RXP983076 SHL983071:SHL983076 SRH983071:SRH983076 TBD983071:TBD983076 TKZ983071:TKZ983076 TUV983071:TUV983076 UER983071:UER983076 UON983071:UON983076 UYJ983071:UYJ983076 VIF983071:VIF983076 VSB983071:VSB983076 WBX983071:WBX983076 WLT983071:WLT983076 WVP983071:WVP983076 H10:H15 JD10:JD15 SZ10:SZ15 ACV10:ACV15 AMR10:AMR15 AWN10:AWN15 BGJ10:BGJ15 BQF10:BQF15 CAB10:CAB15 CJX10:CJX15 CTT10:CTT15 DDP10:DDP15 DNL10:DNL15 DXH10:DXH15 EHD10:EHD15 EQZ10:EQZ15 FAV10:FAV15 FKR10:FKR15 FUN10:FUN15 GEJ10:GEJ15 GOF10:GOF15 GYB10:GYB15 HHX10:HHX15 HRT10:HRT15 IBP10:IBP15 ILL10:ILL15 IVH10:IVH15 JFD10:JFD15 JOZ10:JOZ15 JYV10:JYV15 KIR10:KIR15 KSN10:KSN15 LCJ10:LCJ15 LMF10:LMF15 LWB10:LWB15 MFX10:MFX15 MPT10:MPT15 MZP10:MZP15 NJL10:NJL15 NTH10:NTH15 ODD10:ODD15 OMZ10:OMZ15 OWV10:OWV15 PGR10:PGR15 PQN10:PQN15 QAJ10:QAJ15 QKF10:QKF15 QUB10:QUB15 RDX10:RDX15 RNT10:RNT15 RXP10:RXP15 SHL10:SHL15 SRH10:SRH15 TBD10:TBD15 TKZ10:TKZ15 TUV10:TUV15 UER10:UER15 UON10:UON15 UYJ10:UYJ15 VIF10:VIF15 VSB10:VSB15 WBX10:WBX15 WLT10:WLT15 WVP10:WVP15 H65546:H65551 JD65546:JD65551 SZ65546:SZ65551 ACV65546:ACV65551 AMR65546:AMR65551 AWN65546:AWN65551 BGJ65546:BGJ65551 BQF65546:BQF65551 CAB65546:CAB65551 CJX65546:CJX65551 CTT65546:CTT65551 DDP65546:DDP65551 DNL65546:DNL65551 DXH65546:DXH65551 EHD65546:EHD65551 EQZ65546:EQZ65551 FAV65546:FAV65551 FKR65546:FKR65551 FUN65546:FUN65551 GEJ65546:GEJ65551 GOF65546:GOF65551 GYB65546:GYB65551 HHX65546:HHX65551 HRT65546:HRT65551 IBP65546:IBP65551 ILL65546:ILL65551 IVH65546:IVH65551 JFD65546:JFD65551 JOZ65546:JOZ65551 JYV65546:JYV65551 KIR65546:KIR65551 KSN65546:KSN65551 LCJ65546:LCJ65551 LMF65546:LMF65551 LWB65546:LWB65551 MFX65546:MFX65551 MPT65546:MPT65551 MZP65546:MZP65551 NJL65546:NJL65551 NTH65546:NTH65551 ODD65546:ODD65551 OMZ65546:OMZ65551 OWV65546:OWV65551 PGR65546:PGR65551 PQN65546:PQN65551 QAJ65546:QAJ65551 QKF65546:QKF65551 QUB65546:QUB65551 RDX65546:RDX65551 RNT65546:RNT65551 RXP65546:RXP65551 SHL65546:SHL65551 SRH65546:SRH65551 TBD65546:TBD65551 TKZ65546:TKZ65551 TUV65546:TUV65551 UER65546:UER65551 UON65546:UON65551 UYJ65546:UYJ65551 VIF65546:VIF65551 VSB65546:VSB65551 WBX65546:WBX65551 WLT65546:WLT65551 WVP65546:WVP65551 H131082:H131087 JD131082:JD131087 SZ131082:SZ131087 ACV131082:ACV131087 AMR131082:AMR131087 AWN131082:AWN131087 BGJ131082:BGJ131087 BQF131082:BQF131087 CAB131082:CAB131087 CJX131082:CJX131087 CTT131082:CTT131087 DDP131082:DDP131087 DNL131082:DNL131087 DXH131082:DXH131087 EHD131082:EHD131087 EQZ131082:EQZ131087 FAV131082:FAV131087 FKR131082:FKR131087 FUN131082:FUN131087 GEJ131082:GEJ131087 GOF131082:GOF131087 GYB131082:GYB131087 HHX131082:HHX131087 HRT131082:HRT131087 IBP131082:IBP131087 ILL131082:ILL131087 IVH131082:IVH131087 JFD131082:JFD131087 JOZ131082:JOZ131087 JYV131082:JYV131087 KIR131082:KIR131087 KSN131082:KSN131087 LCJ131082:LCJ131087 LMF131082:LMF131087 LWB131082:LWB131087 MFX131082:MFX131087 MPT131082:MPT131087 MZP131082:MZP131087 NJL131082:NJL131087 NTH131082:NTH131087 ODD131082:ODD131087 OMZ131082:OMZ131087 OWV131082:OWV131087 PGR131082:PGR131087 PQN131082:PQN131087 QAJ131082:QAJ131087 QKF131082:QKF131087 QUB131082:QUB131087 RDX131082:RDX131087 RNT131082:RNT131087 RXP131082:RXP131087 SHL131082:SHL131087 SRH131082:SRH131087 TBD131082:TBD131087 TKZ131082:TKZ131087 TUV131082:TUV131087 UER131082:UER131087 UON131082:UON131087 UYJ131082:UYJ131087 VIF131082:VIF131087 VSB131082:VSB131087 WBX131082:WBX131087 WLT131082:WLT131087 WVP131082:WVP131087 H196618:H196623 JD196618:JD196623 SZ196618:SZ196623 ACV196618:ACV196623 AMR196618:AMR196623 AWN196618:AWN196623 BGJ196618:BGJ196623 BQF196618:BQF196623 CAB196618:CAB196623 CJX196618:CJX196623 CTT196618:CTT196623 DDP196618:DDP196623 DNL196618:DNL196623 DXH196618:DXH196623 EHD196618:EHD196623 EQZ196618:EQZ196623 FAV196618:FAV196623 FKR196618:FKR196623 FUN196618:FUN196623 GEJ196618:GEJ196623 GOF196618:GOF196623 GYB196618:GYB196623 HHX196618:HHX196623 HRT196618:HRT196623 IBP196618:IBP196623 ILL196618:ILL196623 IVH196618:IVH196623 JFD196618:JFD196623 JOZ196618:JOZ196623 JYV196618:JYV196623 KIR196618:KIR196623 KSN196618:KSN196623 LCJ196618:LCJ196623 LMF196618:LMF196623 LWB196618:LWB196623 MFX196618:MFX196623 MPT196618:MPT196623 MZP196618:MZP196623 NJL196618:NJL196623 NTH196618:NTH196623 ODD196618:ODD196623 OMZ196618:OMZ196623 OWV196618:OWV196623 PGR196618:PGR196623 PQN196618:PQN196623 QAJ196618:QAJ196623 QKF196618:QKF196623 QUB196618:QUB196623 RDX196618:RDX196623 RNT196618:RNT196623 RXP196618:RXP196623 SHL196618:SHL196623 SRH196618:SRH196623 TBD196618:TBD196623 TKZ196618:TKZ196623 TUV196618:TUV196623 UER196618:UER196623 UON196618:UON196623 UYJ196618:UYJ196623 VIF196618:VIF196623 VSB196618:VSB196623 WBX196618:WBX196623 WLT196618:WLT196623 WVP196618:WVP196623 H262154:H262159 JD262154:JD262159 SZ262154:SZ262159 ACV262154:ACV262159 AMR262154:AMR262159 AWN262154:AWN262159 BGJ262154:BGJ262159 BQF262154:BQF262159 CAB262154:CAB262159 CJX262154:CJX262159 CTT262154:CTT262159 DDP262154:DDP262159 DNL262154:DNL262159 DXH262154:DXH262159 EHD262154:EHD262159 EQZ262154:EQZ262159 FAV262154:FAV262159 FKR262154:FKR262159 FUN262154:FUN262159 GEJ262154:GEJ262159 GOF262154:GOF262159 GYB262154:GYB262159 HHX262154:HHX262159 HRT262154:HRT262159 IBP262154:IBP262159 ILL262154:ILL262159 IVH262154:IVH262159 JFD262154:JFD262159 JOZ262154:JOZ262159 JYV262154:JYV262159 KIR262154:KIR262159 KSN262154:KSN262159 LCJ262154:LCJ262159 LMF262154:LMF262159 LWB262154:LWB262159 MFX262154:MFX262159 MPT262154:MPT262159 MZP262154:MZP262159 NJL262154:NJL262159 NTH262154:NTH262159 ODD262154:ODD262159 OMZ262154:OMZ262159 OWV262154:OWV262159 PGR262154:PGR262159 PQN262154:PQN262159 QAJ262154:QAJ262159 QKF262154:QKF262159 QUB262154:QUB262159 RDX262154:RDX262159 RNT262154:RNT262159 RXP262154:RXP262159 SHL262154:SHL262159 SRH262154:SRH262159 TBD262154:TBD262159 TKZ262154:TKZ262159 TUV262154:TUV262159 UER262154:UER262159 UON262154:UON262159 UYJ262154:UYJ262159 VIF262154:VIF262159 VSB262154:VSB262159 WBX262154:WBX262159 WLT262154:WLT262159 WVP262154:WVP262159 H327690:H327695 JD327690:JD327695 SZ327690:SZ327695 ACV327690:ACV327695 AMR327690:AMR327695 AWN327690:AWN327695 BGJ327690:BGJ327695 BQF327690:BQF327695 CAB327690:CAB327695 CJX327690:CJX327695 CTT327690:CTT327695 DDP327690:DDP327695 DNL327690:DNL327695 DXH327690:DXH327695 EHD327690:EHD327695 EQZ327690:EQZ327695 FAV327690:FAV327695 FKR327690:FKR327695 FUN327690:FUN327695 GEJ327690:GEJ327695 GOF327690:GOF327695 GYB327690:GYB327695 HHX327690:HHX327695 HRT327690:HRT327695 IBP327690:IBP327695 ILL327690:ILL327695 IVH327690:IVH327695 JFD327690:JFD327695 JOZ327690:JOZ327695 JYV327690:JYV327695 KIR327690:KIR327695 KSN327690:KSN327695 LCJ327690:LCJ327695 LMF327690:LMF327695 LWB327690:LWB327695 MFX327690:MFX327695 MPT327690:MPT327695 MZP327690:MZP327695 NJL327690:NJL327695 NTH327690:NTH327695 ODD327690:ODD327695 OMZ327690:OMZ327695 OWV327690:OWV327695 PGR327690:PGR327695 PQN327690:PQN327695 QAJ327690:QAJ327695 QKF327690:QKF327695 QUB327690:QUB327695 RDX327690:RDX327695 RNT327690:RNT327695 RXP327690:RXP327695 SHL327690:SHL327695 SRH327690:SRH327695 TBD327690:TBD327695 TKZ327690:TKZ327695 TUV327690:TUV327695 UER327690:UER327695 UON327690:UON327695 UYJ327690:UYJ327695 VIF327690:VIF327695 VSB327690:VSB327695 WBX327690:WBX327695 WLT327690:WLT327695 WVP327690:WVP327695 H393226:H393231 JD393226:JD393231 SZ393226:SZ393231 ACV393226:ACV393231 AMR393226:AMR393231 AWN393226:AWN393231 BGJ393226:BGJ393231 BQF393226:BQF393231 CAB393226:CAB393231 CJX393226:CJX393231 CTT393226:CTT393231 DDP393226:DDP393231 DNL393226:DNL393231 DXH393226:DXH393231 EHD393226:EHD393231 EQZ393226:EQZ393231 FAV393226:FAV393231 FKR393226:FKR393231 FUN393226:FUN393231 GEJ393226:GEJ393231 GOF393226:GOF393231 GYB393226:GYB393231 HHX393226:HHX393231 HRT393226:HRT393231 IBP393226:IBP393231 ILL393226:ILL393231 IVH393226:IVH393231 JFD393226:JFD393231 JOZ393226:JOZ393231 JYV393226:JYV393231 KIR393226:KIR393231 KSN393226:KSN393231 LCJ393226:LCJ393231 LMF393226:LMF393231 LWB393226:LWB393231 MFX393226:MFX393231 MPT393226:MPT393231 MZP393226:MZP393231 NJL393226:NJL393231 NTH393226:NTH393231 ODD393226:ODD393231 OMZ393226:OMZ393231 OWV393226:OWV393231 PGR393226:PGR393231 PQN393226:PQN393231 QAJ393226:QAJ393231 QKF393226:QKF393231 QUB393226:QUB393231 RDX393226:RDX393231 RNT393226:RNT393231 RXP393226:RXP393231 SHL393226:SHL393231 SRH393226:SRH393231 TBD393226:TBD393231 TKZ393226:TKZ393231 TUV393226:TUV393231 UER393226:UER393231 UON393226:UON393231 UYJ393226:UYJ393231 VIF393226:VIF393231 VSB393226:VSB393231 WBX393226:WBX393231 WLT393226:WLT393231 WVP393226:WVP393231 H458762:H458767 JD458762:JD458767 SZ458762:SZ458767 ACV458762:ACV458767 AMR458762:AMR458767 AWN458762:AWN458767 BGJ458762:BGJ458767 BQF458762:BQF458767 CAB458762:CAB458767 CJX458762:CJX458767 CTT458762:CTT458767 DDP458762:DDP458767 DNL458762:DNL458767 DXH458762:DXH458767 EHD458762:EHD458767 EQZ458762:EQZ458767 FAV458762:FAV458767 FKR458762:FKR458767 FUN458762:FUN458767 GEJ458762:GEJ458767 GOF458762:GOF458767 GYB458762:GYB458767 HHX458762:HHX458767 HRT458762:HRT458767 IBP458762:IBP458767 ILL458762:ILL458767 IVH458762:IVH458767 JFD458762:JFD458767 JOZ458762:JOZ458767 JYV458762:JYV458767 KIR458762:KIR458767 KSN458762:KSN458767 LCJ458762:LCJ458767 LMF458762:LMF458767 LWB458762:LWB458767 MFX458762:MFX458767 MPT458762:MPT458767 MZP458762:MZP458767 NJL458762:NJL458767 NTH458762:NTH458767 ODD458762:ODD458767 OMZ458762:OMZ458767 OWV458762:OWV458767 PGR458762:PGR458767 PQN458762:PQN458767 QAJ458762:QAJ458767 QKF458762:QKF458767 QUB458762:QUB458767 RDX458762:RDX458767 RNT458762:RNT458767 RXP458762:RXP458767 SHL458762:SHL458767 SRH458762:SRH458767 TBD458762:TBD458767 TKZ458762:TKZ458767 TUV458762:TUV458767 UER458762:UER458767 UON458762:UON458767 UYJ458762:UYJ458767 VIF458762:VIF458767 VSB458762:VSB458767 WBX458762:WBX458767 WLT458762:WLT458767 WVP458762:WVP458767 H524298:H524303 JD524298:JD524303 SZ524298:SZ524303 ACV524298:ACV524303 AMR524298:AMR524303 AWN524298:AWN524303 BGJ524298:BGJ524303 BQF524298:BQF524303 CAB524298:CAB524303 CJX524298:CJX524303 CTT524298:CTT524303 DDP524298:DDP524303 DNL524298:DNL524303 DXH524298:DXH524303 EHD524298:EHD524303 EQZ524298:EQZ524303 FAV524298:FAV524303 FKR524298:FKR524303 FUN524298:FUN524303 GEJ524298:GEJ524303 GOF524298:GOF524303 GYB524298:GYB524303 HHX524298:HHX524303 HRT524298:HRT524303 IBP524298:IBP524303 ILL524298:ILL524303 IVH524298:IVH524303 JFD524298:JFD524303 JOZ524298:JOZ524303 JYV524298:JYV524303 KIR524298:KIR524303 KSN524298:KSN524303 LCJ524298:LCJ524303 LMF524298:LMF524303 LWB524298:LWB524303 MFX524298:MFX524303 MPT524298:MPT524303 MZP524298:MZP524303 NJL524298:NJL524303 NTH524298:NTH524303 ODD524298:ODD524303 OMZ524298:OMZ524303 OWV524298:OWV524303 PGR524298:PGR524303 PQN524298:PQN524303 QAJ524298:QAJ524303 QKF524298:QKF524303 QUB524298:QUB524303 RDX524298:RDX524303 RNT524298:RNT524303 RXP524298:RXP524303 SHL524298:SHL524303 SRH524298:SRH524303 TBD524298:TBD524303 TKZ524298:TKZ524303 TUV524298:TUV524303 UER524298:UER524303 UON524298:UON524303 UYJ524298:UYJ524303 VIF524298:VIF524303 VSB524298:VSB524303 WBX524298:WBX524303 WLT524298:WLT524303 WVP524298:WVP524303 H589834:H589839 JD589834:JD589839 SZ589834:SZ589839 ACV589834:ACV589839 AMR589834:AMR589839 AWN589834:AWN589839 BGJ589834:BGJ589839 BQF589834:BQF589839 CAB589834:CAB589839 CJX589834:CJX589839 CTT589834:CTT589839 DDP589834:DDP589839 DNL589834:DNL589839 DXH589834:DXH589839 EHD589834:EHD589839 EQZ589834:EQZ589839 FAV589834:FAV589839 FKR589834:FKR589839 FUN589834:FUN589839 GEJ589834:GEJ589839 GOF589834:GOF589839 GYB589834:GYB589839 HHX589834:HHX589839 HRT589834:HRT589839 IBP589834:IBP589839 ILL589834:ILL589839 IVH589834:IVH589839 JFD589834:JFD589839 JOZ589834:JOZ589839 JYV589834:JYV589839 KIR589834:KIR589839 KSN589834:KSN589839 LCJ589834:LCJ589839 LMF589834:LMF589839 LWB589834:LWB589839 MFX589834:MFX589839 MPT589834:MPT589839 MZP589834:MZP589839 NJL589834:NJL589839 NTH589834:NTH589839 ODD589834:ODD589839 OMZ589834:OMZ589839 OWV589834:OWV589839 PGR589834:PGR589839 PQN589834:PQN589839 QAJ589834:QAJ589839 QKF589834:QKF589839 QUB589834:QUB589839 RDX589834:RDX589839 RNT589834:RNT589839 RXP589834:RXP589839 SHL589834:SHL589839 SRH589834:SRH589839 TBD589834:TBD589839 TKZ589834:TKZ589839 TUV589834:TUV589839 UER589834:UER589839 UON589834:UON589839 UYJ589834:UYJ589839 VIF589834:VIF589839 VSB589834:VSB589839 WBX589834:WBX589839 WLT589834:WLT589839 WVP589834:WVP589839 H655370:H655375 JD655370:JD655375 SZ655370:SZ655375 ACV655370:ACV655375 AMR655370:AMR655375 AWN655370:AWN655375 BGJ655370:BGJ655375 BQF655370:BQF655375 CAB655370:CAB655375 CJX655370:CJX655375 CTT655370:CTT655375 DDP655370:DDP655375 DNL655370:DNL655375 DXH655370:DXH655375 EHD655370:EHD655375 EQZ655370:EQZ655375 FAV655370:FAV655375 FKR655370:FKR655375 FUN655370:FUN655375 GEJ655370:GEJ655375 GOF655370:GOF655375 GYB655370:GYB655375 HHX655370:HHX655375 HRT655370:HRT655375 IBP655370:IBP655375 ILL655370:ILL655375 IVH655370:IVH655375 JFD655370:JFD655375 JOZ655370:JOZ655375 JYV655370:JYV655375 KIR655370:KIR655375 KSN655370:KSN655375 LCJ655370:LCJ655375 LMF655370:LMF655375 LWB655370:LWB655375 MFX655370:MFX655375 MPT655370:MPT655375 MZP655370:MZP655375 NJL655370:NJL655375 NTH655370:NTH655375 ODD655370:ODD655375 OMZ655370:OMZ655375 OWV655370:OWV655375 PGR655370:PGR655375 PQN655370:PQN655375 QAJ655370:QAJ655375 QKF655370:QKF655375 QUB655370:QUB655375 RDX655370:RDX655375 RNT655370:RNT655375 RXP655370:RXP655375 SHL655370:SHL655375 SRH655370:SRH655375 TBD655370:TBD655375 TKZ655370:TKZ655375 TUV655370:TUV655375 UER655370:UER655375 UON655370:UON655375 UYJ655370:UYJ655375 VIF655370:VIF655375 VSB655370:VSB655375 WBX655370:WBX655375 WLT655370:WLT655375 WVP655370:WVP655375 H720906:H720911 JD720906:JD720911 SZ720906:SZ720911 ACV720906:ACV720911 AMR720906:AMR720911 AWN720906:AWN720911 BGJ720906:BGJ720911 BQF720906:BQF720911 CAB720906:CAB720911 CJX720906:CJX720911 CTT720906:CTT720911 DDP720906:DDP720911 DNL720906:DNL720911 DXH720906:DXH720911 EHD720906:EHD720911 EQZ720906:EQZ720911 FAV720906:FAV720911 FKR720906:FKR720911 FUN720906:FUN720911 GEJ720906:GEJ720911 GOF720906:GOF720911 GYB720906:GYB720911 HHX720906:HHX720911 HRT720906:HRT720911 IBP720906:IBP720911 ILL720906:ILL720911 IVH720906:IVH720911 JFD720906:JFD720911 JOZ720906:JOZ720911 JYV720906:JYV720911 KIR720906:KIR720911 KSN720906:KSN720911 LCJ720906:LCJ720911 LMF720906:LMF720911 LWB720906:LWB720911 MFX720906:MFX720911 MPT720906:MPT720911 MZP720906:MZP720911 NJL720906:NJL720911 NTH720906:NTH720911 ODD720906:ODD720911 OMZ720906:OMZ720911 OWV720906:OWV720911 PGR720906:PGR720911 PQN720906:PQN720911 QAJ720906:QAJ720911 QKF720906:QKF720911 QUB720906:QUB720911 RDX720906:RDX720911 RNT720906:RNT720911 RXP720906:RXP720911 SHL720906:SHL720911 SRH720906:SRH720911 TBD720906:TBD720911 TKZ720906:TKZ720911 TUV720906:TUV720911 UER720906:UER720911 UON720906:UON720911 UYJ720906:UYJ720911 VIF720906:VIF720911 VSB720906:VSB720911 WBX720906:WBX720911 WLT720906:WLT720911 WVP720906:WVP720911 H786442:H786447 JD786442:JD786447 SZ786442:SZ786447 ACV786442:ACV786447 AMR786442:AMR786447 AWN786442:AWN786447 BGJ786442:BGJ786447 BQF786442:BQF786447 CAB786442:CAB786447 CJX786442:CJX786447 CTT786442:CTT786447 DDP786442:DDP786447 DNL786442:DNL786447 DXH786442:DXH786447 EHD786442:EHD786447 EQZ786442:EQZ786447 FAV786442:FAV786447 FKR786442:FKR786447 FUN786442:FUN786447 GEJ786442:GEJ786447 GOF786442:GOF786447 GYB786442:GYB786447 HHX786442:HHX786447 HRT786442:HRT786447 IBP786442:IBP786447 ILL786442:ILL786447 IVH786442:IVH786447 JFD786442:JFD786447 JOZ786442:JOZ786447 JYV786442:JYV786447 KIR786442:KIR786447 KSN786442:KSN786447 LCJ786442:LCJ786447 LMF786442:LMF786447 LWB786442:LWB786447 MFX786442:MFX786447 MPT786442:MPT786447 MZP786442:MZP786447 NJL786442:NJL786447 NTH786442:NTH786447 ODD786442:ODD786447 OMZ786442:OMZ786447 OWV786442:OWV786447 PGR786442:PGR786447 PQN786442:PQN786447 QAJ786442:QAJ786447 QKF786442:QKF786447 QUB786442:QUB786447 RDX786442:RDX786447 RNT786442:RNT786447 RXP786442:RXP786447 SHL786442:SHL786447 SRH786442:SRH786447 TBD786442:TBD786447 TKZ786442:TKZ786447 TUV786442:TUV786447 UER786442:UER786447 UON786442:UON786447 UYJ786442:UYJ786447 VIF786442:VIF786447 VSB786442:VSB786447 WBX786442:WBX786447 WLT786442:WLT786447 WVP786442:WVP786447 H851978:H851983 JD851978:JD851983 SZ851978:SZ851983 ACV851978:ACV851983 AMR851978:AMR851983 AWN851978:AWN851983 BGJ851978:BGJ851983 BQF851978:BQF851983 CAB851978:CAB851983 CJX851978:CJX851983 CTT851978:CTT851983 DDP851978:DDP851983 DNL851978:DNL851983 DXH851978:DXH851983 EHD851978:EHD851983 EQZ851978:EQZ851983 FAV851978:FAV851983 FKR851978:FKR851983 FUN851978:FUN851983 GEJ851978:GEJ851983 GOF851978:GOF851983 GYB851978:GYB851983 HHX851978:HHX851983 HRT851978:HRT851983 IBP851978:IBP851983 ILL851978:ILL851983 IVH851978:IVH851983 JFD851978:JFD851983 JOZ851978:JOZ851983 JYV851978:JYV851983 KIR851978:KIR851983 KSN851978:KSN851983 LCJ851978:LCJ851983 LMF851978:LMF851983 LWB851978:LWB851983 MFX851978:MFX851983 MPT851978:MPT851983 MZP851978:MZP851983 NJL851978:NJL851983 NTH851978:NTH851983 ODD851978:ODD851983 OMZ851978:OMZ851983 OWV851978:OWV851983 PGR851978:PGR851983 PQN851978:PQN851983 QAJ851978:QAJ851983 QKF851978:QKF851983 QUB851978:QUB851983 RDX851978:RDX851983 RNT851978:RNT851983 RXP851978:RXP851983 SHL851978:SHL851983 SRH851978:SRH851983 TBD851978:TBD851983 TKZ851978:TKZ851983 TUV851978:TUV851983 UER851978:UER851983 UON851978:UON851983 UYJ851978:UYJ851983 VIF851978:VIF851983 VSB851978:VSB851983 WBX851978:WBX851983 WLT851978:WLT851983 WVP851978:WVP851983 H917514:H917519 JD917514:JD917519 SZ917514:SZ917519 ACV917514:ACV917519 AMR917514:AMR917519 AWN917514:AWN917519 BGJ917514:BGJ917519 BQF917514:BQF917519 CAB917514:CAB917519 CJX917514:CJX917519 CTT917514:CTT917519 DDP917514:DDP917519 DNL917514:DNL917519 DXH917514:DXH917519 EHD917514:EHD917519 EQZ917514:EQZ917519 FAV917514:FAV917519 FKR917514:FKR917519 FUN917514:FUN917519 GEJ917514:GEJ917519 GOF917514:GOF917519 GYB917514:GYB917519 HHX917514:HHX917519 HRT917514:HRT917519 IBP917514:IBP917519 ILL917514:ILL917519 IVH917514:IVH917519 JFD917514:JFD917519 JOZ917514:JOZ917519 JYV917514:JYV917519 KIR917514:KIR917519 KSN917514:KSN917519 LCJ917514:LCJ917519 LMF917514:LMF917519 LWB917514:LWB917519 MFX917514:MFX917519 MPT917514:MPT917519 MZP917514:MZP917519 NJL917514:NJL917519 NTH917514:NTH917519 ODD917514:ODD917519 OMZ917514:OMZ917519 OWV917514:OWV917519 PGR917514:PGR917519 PQN917514:PQN917519 QAJ917514:QAJ917519 QKF917514:QKF917519 QUB917514:QUB917519 RDX917514:RDX917519 RNT917514:RNT917519 RXP917514:RXP917519 SHL917514:SHL917519 SRH917514:SRH917519 TBD917514:TBD917519 TKZ917514:TKZ917519 TUV917514:TUV917519 UER917514:UER917519 UON917514:UON917519 UYJ917514:UYJ917519 VIF917514:VIF917519 VSB917514:VSB917519 WBX917514:WBX917519 WLT917514:WLT917519 WVP917514:WVP917519 H983050:H983055 JD983050:JD983055 SZ983050:SZ983055 ACV983050:ACV983055 AMR983050:AMR983055 AWN983050:AWN983055 BGJ983050:BGJ983055 BQF983050:BQF983055 CAB983050:CAB983055 CJX983050:CJX983055 CTT983050:CTT983055 DDP983050:DDP983055 DNL983050:DNL983055 DXH983050:DXH983055 EHD983050:EHD983055 EQZ983050:EQZ983055 FAV983050:FAV983055 FKR983050:FKR983055 FUN983050:FUN983055 GEJ983050:GEJ983055 GOF983050:GOF983055 GYB983050:GYB983055 HHX983050:HHX983055 HRT983050:HRT983055 IBP983050:IBP983055 ILL983050:ILL983055 IVH983050:IVH983055 JFD983050:JFD983055 JOZ983050:JOZ983055 JYV983050:JYV983055 KIR983050:KIR983055 KSN983050:KSN983055 LCJ983050:LCJ983055 LMF983050:LMF983055 LWB983050:LWB983055 MFX983050:MFX983055 MPT983050:MPT983055 MZP983050:MZP983055 NJL983050:NJL983055 NTH983050:NTH983055 ODD983050:ODD983055 OMZ983050:OMZ983055 OWV983050:OWV983055 PGR983050:PGR983055 PQN983050:PQN983055 QAJ983050:QAJ983055 QKF983050:QKF983055 QUB983050:QUB983055 RDX983050:RDX983055 RNT983050:RNT983055 RXP983050:RXP983055 SHL983050:SHL983055 SRH983050:SRH983055 TBD983050:TBD983055 TKZ983050:TKZ983055 TUV983050:TUV983055 UER983050:UER983055 UON983050:UON983055 UYJ983050:UYJ983055 VIF983050:VIF983055 VSB983050:VSB983055 WBX983050:WBX983055 WLT983050:WLT983055 WVP983050:WVP983055 H43:H48 JD43:JD48 SZ43:SZ48 ACV43:ACV48 AMR43:AMR48 AWN43:AWN48 BGJ43:BGJ48 BQF43:BQF48 CAB43:CAB48 CJX43:CJX48 CTT43:CTT48 DDP43:DDP48 DNL43:DNL48 DXH43:DXH48 EHD43:EHD48 EQZ43:EQZ48 FAV43:FAV48 FKR43:FKR48 FUN43:FUN48 GEJ43:GEJ48 GOF43:GOF48 GYB43:GYB48 HHX43:HHX48 HRT43:HRT48 IBP43:IBP48 ILL43:ILL48 IVH43:IVH48 JFD43:JFD48 JOZ43:JOZ48 JYV43:JYV48 KIR43:KIR48 KSN43:KSN48 LCJ43:LCJ48 LMF43:LMF48 LWB43:LWB48 MFX43:MFX48 MPT43:MPT48 MZP43:MZP48 NJL43:NJL48 NTH43:NTH48 ODD43:ODD48 OMZ43:OMZ48 OWV43:OWV48 PGR43:PGR48 PQN43:PQN48 QAJ43:QAJ48 QKF43:QKF48 QUB43:QUB48 RDX43:RDX48 RNT43:RNT48 RXP43:RXP48 SHL43:SHL48 SRH43:SRH48 TBD43:TBD48 TKZ43:TKZ48 TUV43:TUV48 UER43:UER48 UON43:UON48 UYJ43:UYJ48 VIF43:VIF48 VSB43:VSB48 WBX43:WBX48 WLT43:WLT48 WVP43:WVP48 H65579:H65584 JD65579:JD65584 SZ65579:SZ65584 ACV65579:ACV65584 AMR65579:AMR65584 AWN65579:AWN65584 BGJ65579:BGJ65584 BQF65579:BQF65584 CAB65579:CAB65584 CJX65579:CJX65584 CTT65579:CTT65584 DDP65579:DDP65584 DNL65579:DNL65584 DXH65579:DXH65584 EHD65579:EHD65584 EQZ65579:EQZ65584 FAV65579:FAV65584 FKR65579:FKR65584 FUN65579:FUN65584 GEJ65579:GEJ65584 GOF65579:GOF65584 GYB65579:GYB65584 HHX65579:HHX65584 HRT65579:HRT65584 IBP65579:IBP65584 ILL65579:ILL65584 IVH65579:IVH65584 JFD65579:JFD65584 JOZ65579:JOZ65584 JYV65579:JYV65584 KIR65579:KIR65584 KSN65579:KSN65584 LCJ65579:LCJ65584 LMF65579:LMF65584 LWB65579:LWB65584 MFX65579:MFX65584 MPT65579:MPT65584 MZP65579:MZP65584 NJL65579:NJL65584 NTH65579:NTH65584 ODD65579:ODD65584 OMZ65579:OMZ65584 OWV65579:OWV65584 PGR65579:PGR65584 PQN65579:PQN65584 QAJ65579:QAJ65584 QKF65579:QKF65584 QUB65579:QUB65584 RDX65579:RDX65584 RNT65579:RNT65584 RXP65579:RXP65584 SHL65579:SHL65584 SRH65579:SRH65584 TBD65579:TBD65584 TKZ65579:TKZ65584 TUV65579:TUV65584 UER65579:UER65584 UON65579:UON65584 UYJ65579:UYJ65584 VIF65579:VIF65584 VSB65579:VSB65584 WBX65579:WBX65584 WLT65579:WLT65584 WVP65579:WVP65584 H131115:H131120 JD131115:JD131120 SZ131115:SZ131120 ACV131115:ACV131120 AMR131115:AMR131120 AWN131115:AWN131120 BGJ131115:BGJ131120 BQF131115:BQF131120 CAB131115:CAB131120 CJX131115:CJX131120 CTT131115:CTT131120 DDP131115:DDP131120 DNL131115:DNL131120 DXH131115:DXH131120 EHD131115:EHD131120 EQZ131115:EQZ131120 FAV131115:FAV131120 FKR131115:FKR131120 FUN131115:FUN131120 GEJ131115:GEJ131120 GOF131115:GOF131120 GYB131115:GYB131120 HHX131115:HHX131120 HRT131115:HRT131120 IBP131115:IBP131120 ILL131115:ILL131120 IVH131115:IVH131120 JFD131115:JFD131120 JOZ131115:JOZ131120 JYV131115:JYV131120 KIR131115:KIR131120 KSN131115:KSN131120 LCJ131115:LCJ131120 LMF131115:LMF131120 LWB131115:LWB131120 MFX131115:MFX131120 MPT131115:MPT131120 MZP131115:MZP131120 NJL131115:NJL131120 NTH131115:NTH131120 ODD131115:ODD131120 OMZ131115:OMZ131120 OWV131115:OWV131120 PGR131115:PGR131120 PQN131115:PQN131120 QAJ131115:QAJ131120 QKF131115:QKF131120 QUB131115:QUB131120 RDX131115:RDX131120 RNT131115:RNT131120 RXP131115:RXP131120 SHL131115:SHL131120 SRH131115:SRH131120 TBD131115:TBD131120 TKZ131115:TKZ131120 TUV131115:TUV131120 UER131115:UER131120 UON131115:UON131120 UYJ131115:UYJ131120 VIF131115:VIF131120 VSB131115:VSB131120 WBX131115:WBX131120 WLT131115:WLT131120 WVP131115:WVP131120 H196651:H196656 JD196651:JD196656 SZ196651:SZ196656 ACV196651:ACV196656 AMR196651:AMR196656 AWN196651:AWN196656 BGJ196651:BGJ196656 BQF196651:BQF196656 CAB196651:CAB196656 CJX196651:CJX196656 CTT196651:CTT196656 DDP196651:DDP196656 DNL196651:DNL196656 DXH196651:DXH196656 EHD196651:EHD196656 EQZ196651:EQZ196656 FAV196651:FAV196656 FKR196651:FKR196656 FUN196651:FUN196656 GEJ196651:GEJ196656 GOF196651:GOF196656 GYB196651:GYB196656 HHX196651:HHX196656 HRT196651:HRT196656 IBP196651:IBP196656 ILL196651:ILL196656 IVH196651:IVH196656 JFD196651:JFD196656 JOZ196651:JOZ196656 JYV196651:JYV196656 KIR196651:KIR196656 KSN196651:KSN196656 LCJ196651:LCJ196656 LMF196651:LMF196656 LWB196651:LWB196656 MFX196651:MFX196656 MPT196651:MPT196656 MZP196651:MZP196656 NJL196651:NJL196656 NTH196651:NTH196656 ODD196651:ODD196656 OMZ196651:OMZ196656 OWV196651:OWV196656 PGR196651:PGR196656 PQN196651:PQN196656 QAJ196651:QAJ196656 QKF196651:QKF196656 QUB196651:QUB196656 RDX196651:RDX196656 RNT196651:RNT196656 RXP196651:RXP196656 SHL196651:SHL196656 SRH196651:SRH196656 TBD196651:TBD196656 TKZ196651:TKZ196656 TUV196651:TUV196656 UER196651:UER196656 UON196651:UON196656 UYJ196651:UYJ196656 VIF196651:VIF196656 VSB196651:VSB196656 WBX196651:WBX196656 WLT196651:WLT196656 WVP196651:WVP196656 H262187:H262192 JD262187:JD262192 SZ262187:SZ262192 ACV262187:ACV262192 AMR262187:AMR262192 AWN262187:AWN262192 BGJ262187:BGJ262192 BQF262187:BQF262192 CAB262187:CAB262192 CJX262187:CJX262192 CTT262187:CTT262192 DDP262187:DDP262192 DNL262187:DNL262192 DXH262187:DXH262192 EHD262187:EHD262192 EQZ262187:EQZ262192 FAV262187:FAV262192 FKR262187:FKR262192 FUN262187:FUN262192 GEJ262187:GEJ262192 GOF262187:GOF262192 GYB262187:GYB262192 HHX262187:HHX262192 HRT262187:HRT262192 IBP262187:IBP262192 ILL262187:ILL262192 IVH262187:IVH262192 JFD262187:JFD262192 JOZ262187:JOZ262192 JYV262187:JYV262192 KIR262187:KIR262192 KSN262187:KSN262192 LCJ262187:LCJ262192 LMF262187:LMF262192 LWB262187:LWB262192 MFX262187:MFX262192 MPT262187:MPT262192 MZP262187:MZP262192 NJL262187:NJL262192 NTH262187:NTH262192 ODD262187:ODD262192 OMZ262187:OMZ262192 OWV262187:OWV262192 PGR262187:PGR262192 PQN262187:PQN262192 QAJ262187:QAJ262192 QKF262187:QKF262192 QUB262187:QUB262192 RDX262187:RDX262192 RNT262187:RNT262192 RXP262187:RXP262192 SHL262187:SHL262192 SRH262187:SRH262192 TBD262187:TBD262192 TKZ262187:TKZ262192 TUV262187:TUV262192 UER262187:UER262192 UON262187:UON262192 UYJ262187:UYJ262192 VIF262187:VIF262192 VSB262187:VSB262192 WBX262187:WBX262192 WLT262187:WLT262192 WVP262187:WVP262192 H327723:H327728 JD327723:JD327728 SZ327723:SZ327728 ACV327723:ACV327728 AMR327723:AMR327728 AWN327723:AWN327728 BGJ327723:BGJ327728 BQF327723:BQF327728 CAB327723:CAB327728 CJX327723:CJX327728 CTT327723:CTT327728 DDP327723:DDP327728 DNL327723:DNL327728 DXH327723:DXH327728 EHD327723:EHD327728 EQZ327723:EQZ327728 FAV327723:FAV327728 FKR327723:FKR327728 FUN327723:FUN327728 GEJ327723:GEJ327728 GOF327723:GOF327728 GYB327723:GYB327728 HHX327723:HHX327728 HRT327723:HRT327728 IBP327723:IBP327728 ILL327723:ILL327728 IVH327723:IVH327728 JFD327723:JFD327728 JOZ327723:JOZ327728 JYV327723:JYV327728 KIR327723:KIR327728 KSN327723:KSN327728 LCJ327723:LCJ327728 LMF327723:LMF327728 LWB327723:LWB327728 MFX327723:MFX327728 MPT327723:MPT327728 MZP327723:MZP327728 NJL327723:NJL327728 NTH327723:NTH327728 ODD327723:ODD327728 OMZ327723:OMZ327728 OWV327723:OWV327728 PGR327723:PGR327728 PQN327723:PQN327728 QAJ327723:QAJ327728 QKF327723:QKF327728 QUB327723:QUB327728 RDX327723:RDX327728 RNT327723:RNT327728 RXP327723:RXP327728 SHL327723:SHL327728 SRH327723:SRH327728 TBD327723:TBD327728 TKZ327723:TKZ327728 TUV327723:TUV327728 UER327723:UER327728 UON327723:UON327728 UYJ327723:UYJ327728 VIF327723:VIF327728 VSB327723:VSB327728 WBX327723:WBX327728 WLT327723:WLT327728 WVP327723:WVP327728 H393259:H393264 JD393259:JD393264 SZ393259:SZ393264 ACV393259:ACV393264 AMR393259:AMR393264 AWN393259:AWN393264 BGJ393259:BGJ393264 BQF393259:BQF393264 CAB393259:CAB393264 CJX393259:CJX393264 CTT393259:CTT393264 DDP393259:DDP393264 DNL393259:DNL393264 DXH393259:DXH393264 EHD393259:EHD393264 EQZ393259:EQZ393264 FAV393259:FAV393264 FKR393259:FKR393264 FUN393259:FUN393264 GEJ393259:GEJ393264 GOF393259:GOF393264 GYB393259:GYB393264 HHX393259:HHX393264 HRT393259:HRT393264 IBP393259:IBP393264 ILL393259:ILL393264 IVH393259:IVH393264 JFD393259:JFD393264 JOZ393259:JOZ393264 JYV393259:JYV393264 KIR393259:KIR393264 KSN393259:KSN393264 LCJ393259:LCJ393264 LMF393259:LMF393264 LWB393259:LWB393264 MFX393259:MFX393264 MPT393259:MPT393264 MZP393259:MZP393264 NJL393259:NJL393264 NTH393259:NTH393264 ODD393259:ODD393264 OMZ393259:OMZ393264 OWV393259:OWV393264 PGR393259:PGR393264 PQN393259:PQN393264 QAJ393259:QAJ393264 QKF393259:QKF393264 QUB393259:QUB393264 RDX393259:RDX393264 RNT393259:RNT393264 RXP393259:RXP393264 SHL393259:SHL393264 SRH393259:SRH393264 TBD393259:TBD393264 TKZ393259:TKZ393264 TUV393259:TUV393264 UER393259:UER393264 UON393259:UON393264 UYJ393259:UYJ393264 VIF393259:VIF393264 VSB393259:VSB393264 WBX393259:WBX393264 WLT393259:WLT393264 WVP393259:WVP393264 H458795:H458800 JD458795:JD458800 SZ458795:SZ458800 ACV458795:ACV458800 AMR458795:AMR458800 AWN458795:AWN458800 BGJ458795:BGJ458800 BQF458795:BQF458800 CAB458795:CAB458800 CJX458795:CJX458800 CTT458795:CTT458800 DDP458795:DDP458800 DNL458795:DNL458800 DXH458795:DXH458800 EHD458795:EHD458800 EQZ458795:EQZ458800 FAV458795:FAV458800 FKR458795:FKR458800 FUN458795:FUN458800 GEJ458795:GEJ458800 GOF458795:GOF458800 GYB458795:GYB458800 HHX458795:HHX458800 HRT458795:HRT458800 IBP458795:IBP458800 ILL458795:ILL458800 IVH458795:IVH458800 JFD458795:JFD458800 JOZ458795:JOZ458800 JYV458795:JYV458800 KIR458795:KIR458800 KSN458795:KSN458800 LCJ458795:LCJ458800 LMF458795:LMF458800 LWB458795:LWB458800 MFX458795:MFX458800 MPT458795:MPT458800 MZP458795:MZP458800 NJL458795:NJL458800 NTH458795:NTH458800 ODD458795:ODD458800 OMZ458795:OMZ458800 OWV458795:OWV458800 PGR458795:PGR458800 PQN458795:PQN458800 QAJ458795:QAJ458800 QKF458795:QKF458800 QUB458795:QUB458800 RDX458795:RDX458800 RNT458795:RNT458800 RXP458795:RXP458800 SHL458795:SHL458800 SRH458795:SRH458800 TBD458795:TBD458800 TKZ458795:TKZ458800 TUV458795:TUV458800 UER458795:UER458800 UON458795:UON458800 UYJ458795:UYJ458800 VIF458795:VIF458800 VSB458795:VSB458800 WBX458795:WBX458800 WLT458795:WLT458800 WVP458795:WVP458800 H524331:H524336 JD524331:JD524336 SZ524331:SZ524336 ACV524331:ACV524336 AMR524331:AMR524336 AWN524331:AWN524336 BGJ524331:BGJ524336 BQF524331:BQF524336 CAB524331:CAB524336 CJX524331:CJX524336 CTT524331:CTT524336 DDP524331:DDP524336 DNL524331:DNL524336 DXH524331:DXH524336 EHD524331:EHD524336 EQZ524331:EQZ524336 FAV524331:FAV524336 FKR524331:FKR524336 FUN524331:FUN524336 GEJ524331:GEJ524336 GOF524331:GOF524336 GYB524331:GYB524336 HHX524331:HHX524336 HRT524331:HRT524336 IBP524331:IBP524336 ILL524331:ILL524336 IVH524331:IVH524336 JFD524331:JFD524336 JOZ524331:JOZ524336 JYV524331:JYV524336 KIR524331:KIR524336 KSN524331:KSN524336 LCJ524331:LCJ524336 LMF524331:LMF524336 LWB524331:LWB524336 MFX524331:MFX524336 MPT524331:MPT524336 MZP524331:MZP524336 NJL524331:NJL524336 NTH524331:NTH524336 ODD524331:ODD524336 OMZ524331:OMZ524336 OWV524331:OWV524336 PGR524331:PGR524336 PQN524331:PQN524336 QAJ524331:QAJ524336 QKF524331:QKF524336 QUB524331:QUB524336 RDX524331:RDX524336 RNT524331:RNT524336 RXP524331:RXP524336 SHL524331:SHL524336 SRH524331:SRH524336 TBD524331:TBD524336 TKZ524331:TKZ524336 TUV524331:TUV524336 UER524331:UER524336 UON524331:UON524336 UYJ524331:UYJ524336 VIF524331:VIF524336 VSB524331:VSB524336 WBX524331:WBX524336 WLT524331:WLT524336 WVP524331:WVP524336 H589867:H589872 JD589867:JD589872 SZ589867:SZ589872 ACV589867:ACV589872 AMR589867:AMR589872 AWN589867:AWN589872 BGJ589867:BGJ589872 BQF589867:BQF589872 CAB589867:CAB589872 CJX589867:CJX589872 CTT589867:CTT589872 DDP589867:DDP589872 DNL589867:DNL589872 DXH589867:DXH589872 EHD589867:EHD589872 EQZ589867:EQZ589872 FAV589867:FAV589872 FKR589867:FKR589872 FUN589867:FUN589872 GEJ589867:GEJ589872 GOF589867:GOF589872 GYB589867:GYB589872 HHX589867:HHX589872 HRT589867:HRT589872 IBP589867:IBP589872 ILL589867:ILL589872 IVH589867:IVH589872 JFD589867:JFD589872 JOZ589867:JOZ589872 JYV589867:JYV589872 KIR589867:KIR589872 KSN589867:KSN589872 LCJ589867:LCJ589872 LMF589867:LMF589872 LWB589867:LWB589872 MFX589867:MFX589872 MPT589867:MPT589872 MZP589867:MZP589872 NJL589867:NJL589872 NTH589867:NTH589872 ODD589867:ODD589872 OMZ589867:OMZ589872 OWV589867:OWV589872 PGR589867:PGR589872 PQN589867:PQN589872 QAJ589867:QAJ589872 QKF589867:QKF589872 QUB589867:QUB589872 RDX589867:RDX589872 RNT589867:RNT589872 RXP589867:RXP589872 SHL589867:SHL589872 SRH589867:SRH589872 TBD589867:TBD589872 TKZ589867:TKZ589872 TUV589867:TUV589872 UER589867:UER589872 UON589867:UON589872 UYJ589867:UYJ589872 VIF589867:VIF589872 VSB589867:VSB589872 WBX589867:WBX589872 WLT589867:WLT589872 WVP589867:WVP589872 H655403:H655408 JD655403:JD655408 SZ655403:SZ655408 ACV655403:ACV655408 AMR655403:AMR655408 AWN655403:AWN655408 BGJ655403:BGJ655408 BQF655403:BQF655408 CAB655403:CAB655408 CJX655403:CJX655408 CTT655403:CTT655408 DDP655403:DDP655408 DNL655403:DNL655408 DXH655403:DXH655408 EHD655403:EHD655408 EQZ655403:EQZ655408 FAV655403:FAV655408 FKR655403:FKR655408 FUN655403:FUN655408 GEJ655403:GEJ655408 GOF655403:GOF655408 GYB655403:GYB655408 HHX655403:HHX655408 HRT655403:HRT655408 IBP655403:IBP655408 ILL655403:ILL655408 IVH655403:IVH655408 JFD655403:JFD655408 JOZ655403:JOZ655408 JYV655403:JYV655408 KIR655403:KIR655408 KSN655403:KSN655408 LCJ655403:LCJ655408 LMF655403:LMF655408 LWB655403:LWB655408 MFX655403:MFX655408 MPT655403:MPT655408 MZP655403:MZP655408 NJL655403:NJL655408 NTH655403:NTH655408 ODD655403:ODD655408 OMZ655403:OMZ655408 OWV655403:OWV655408 PGR655403:PGR655408 PQN655403:PQN655408 QAJ655403:QAJ655408 QKF655403:QKF655408 QUB655403:QUB655408 RDX655403:RDX655408 RNT655403:RNT655408 RXP655403:RXP655408 SHL655403:SHL655408 SRH655403:SRH655408 TBD655403:TBD655408 TKZ655403:TKZ655408 TUV655403:TUV655408 UER655403:UER655408 UON655403:UON655408 UYJ655403:UYJ655408 VIF655403:VIF655408 VSB655403:VSB655408 WBX655403:WBX655408 WLT655403:WLT655408 WVP655403:WVP655408 H720939:H720944 JD720939:JD720944 SZ720939:SZ720944 ACV720939:ACV720944 AMR720939:AMR720944 AWN720939:AWN720944 BGJ720939:BGJ720944 BQF720939:BQF720944 CAB720939:CAB720944 CJX720939:CJX720944 CTT720939:CTT720944 DDP720939:DDP720944 DNL720939:DNL720944 DXH720939:DXH720944 EHD720939:EHD720944 EQZ720939:EQZ720944 FAV720939:FAV720944 FKR720939:FKR720944 FUN720939:FUN720944 GEJ720939:GEJ720944 GOF720939:GOF720944 GYB720939:GYB720944 HHX720939:HHX720944 HRT720939:HRT720944 IBP720939:IBP720944 ILL720939:ILL720944 IVH720939:IVH720944 JFD720939:JFD720944 JOZ720939:JOZ720944 JYV720939:JYV720944 KIR720939:KIR720944 KSN720939:KSN720944 LCJ720939:LCJ720944 LMF720939:LMF720944 LWB720939:LWB720944 MFX720939:MFX720944 MPT720939:MPT720944 MZP720939:MZP720944 NJL720939:NJL720944 NTH720939:NTH720944 ODD720939:ODD720944 OMZ720939:OMZ720944 OWV720939:OWV720944 PGR720939:PGR720944 PQN720939:PQN720944 QAJ720939:QAJ720944 QKF720939:QKF720944 QUB720939:QUB720944 RDX720939:RDX720944 RNT720939:RNT720944 RXP720939:RXP720944 SHL720939:SHL720944 SRH720939:SRH720944 TBD720939:TBD720944 TKZ720939:TKZ720944 TUV720939:TUV720944 UER720939:UER720944 UON720939:UON720944 UYJ720939:UYJ720944 VIF720939:VIF720944 VSB720939:VSB720944 WBX720939:WBX720944 WLT720939:WLT720944 WVP720939:WVP720944 H786475:H786480 JD786475:JD786480 SZ786475:SZ786480 ACV786475:ACV786480 AMR786475:AMR786480 AWN786475:AWN786480 BGJ786475:BGJ786480 BQF786475:BQF786480 CAB786475:CAB786480 CJX786475:CJX786480 CTT786475:CTT786480 DDP786475:DDP786480 DNL786475:DNL786480 DXH786475:DXH786480 EHD786475:EHD786480 EQZ786475:EQZ786480 FAV786475:FAV786480 FKR786475:FKR786480 FUN786475:FUN786480 GEJ786475:GEJ786480 GOF786475:GOF786480 GYB786475:GYB786480 HHX786475:HHX786480 HRT786475:HRT786480 IBP786475:IBP786480 ILL786475:ILL786480 IVH786475:IVH786480 JFD786475:JFD786480 JOZ786475:JOZ786480 JYV786475:JYV786480 KIR786475:KIR786480 KSN786475:KSN786480 LCJ786475:LCJ786480 LMF786475:LMF786480 LWB786475:LWB786480 MFX786475:MFX786480 MPT786475:MPT786480 MZP786475:MZP786480 NJL786475:NJL786480 NTH786475:NTH786480 ODD786475:ODD786480 OMZ786475:OMZ786480 OWV786475:OWV786480 PGR786475:PGR786480 PQN786475:PQN786480 QAJ786475:QAJ786480 QKF786475:QKF786480 QUB786475:QUB786480 RDX786475:RDX786480 RNT786475:RNT786480 RXP786475:RXP786480 SHL786475:SHL786480 SRH786475:SRH786480 TBD786475:TBD786480 TKZ786475:TKZ786480 TUV786475:TUV786480 UER786475:UER786480 UON786475:UON786480 UYJ786475:UYJ786480 VIF786475:VIF786480 VSB786475:VSB786480 WBX786475:WBX786480 WLT786475:WLT786480 WVP786475:WVP786480 H852011:H852016 JD852011:JD852016 SZ852011:SZ852016 ACV852011:ACV852016 AMR852011:AMR852016 AWN852011:AWN852016 BGJ852011:BGJ852016 BQF852011:BQF852016 CAB852011:CAB852016 CJX852011:CJX852016 CTT852011:CTT852016 DDP852011:DDP852016 DNL852011:DNL852016 DXH852011:DXH852016 EHD852011:EHD852016 EQZ852011:EQZ852016 FAV852011:FAV852016 FKR852011:FKR852016 FUN852011:FUN852016 GEJ852011:GEJ852016 GOF852011:GOF852016 GYB852011:GYB852016 HHX852011:HHX852016 HRT852011:HRT852016 IBP852011:IBP852016 ILL852011:ILL852016 IVH852011:IVH852016 JFD852011:JFD852016 JOZ852011:JOZ852016 JYV852011:JYV852016 KIR852011:KIR852016 KSN852011:KSN852016 LCJ852011:LCJ852016 LMF852011:LMF852016 LWB852011:LWB852016 MFX852011:MFX852016 MPT852011:MPT852016 MZP852011:MZP852016 NJL852011:NJL852016 NTH852011:NTH852016 ODD852011:ODD852016 OMZ852011:OMZ852016 OWV852011:OWV852016 PGR852011:PGR852016 PQN852011:PQN852016 QAJ852011:QAJ852016 QKF852011:QKF852016 QUB852011:QUB852016 RDX852011:RDX852016 RNT852011:RNT852016 RXP852011:RXP852016 SHL852011:SHL852016 SRH852011:SRH852016 TBD852011:TBD852016 TKZ852011:TKZ852016 TUV852011:TUV852016 UER852011:UER852016 UON852011:UON852016 UYJ852011:UYJ852016 VIF852011:VIF852016 VSB852011:VSB852016 WBX852011:WBX852016 WLT852011:WLT852016 WVP852011:WVP852016 H917547:H917552 JD917547:JD917552 SZ917547:SZ917552 ACV917547:ACV917552 AMR917547:AMR917552 AWN917547:AWN917552 BGJ917547:BGJ917552 BQF917547:BQF917552 CAB917547:CAB917552 CJX917547:CJX917552 CTT917547:CTT917552 DDP917547:DDP917552 DNL917547:DNL917552 DXH917547:DXH917552 EHD917547:EHD917552 EQZ917547:EQZ917552 FAV917547:FAV917552 FKR917547:FKR917552 FUN917547:FUN917552 GEJ917547:GEJ917552 GOF917547:GOF917552 GYB917547:GYB917552 HHX917547:HHX917552 HRT917547:HRT917552 IBP917547:IBP917552 ILL917547:ILL917552 IVH917547:IVH917552 JFD917547:JFD917552 JOZ917547:JOZ917552 JYV917547:JYV917552 KIR917547:KIR917552 KSN917547:KSN917552 LCJ917547:LCJ917552 LMF917547:LMF917552 LWB917547:LWB917552 MFX917547:MFX917552 MPT917547:MPT917552 MZP917547:MZP917552 NJL917547:NJL917552 NTH917547:NTH917552 ODD917547:ODD917552 OMZ917547:OMZ917552 OWV917547:OWV917552 PGR917547:PGR917552 PQN917547:PQN917552 QAJ917547:QAJ917552 QKF917547:QKF917552 QUB917547:QUB917552 RDX917547:RDX917552 RNT917547:RNT917552 RXP917547:RXP917552 SHL917547:SHL917552 SRH917547:SRH917552 TBD917547:TBD917552 TKZ917547:TKZ917552 TUV917547:TUV917552 UER917547:UER917552 UON917547:UON917552 UYJ917547:UYJ917552 VIF917547:VIF917552 VSB917547:VSB917552 WBX917547:WBX917552 WLT917547:WLT917552 WVP917547:WVP917552 H983083:H983088 JD983083:JD983088 SZ983083:SZ983088 ACV983083:ACV983088 AMR983083:AMR983088 AWN983083:AWN983088 BGJ983083:BGJ983088 BQF983083:BQF983088 CAB983083:CAB983088 CJX983083:CJX983088 CTT983083:CTT983088 DDP983083:DDP983088 DNL983083:DNL983088 DXH983083:DXH983088 EHD983083:EHD983088 EQZ983083:EQZ983088 FAV983083:FAV983088 FKR983083:FKR983088 FUN983083:FUN983088 GEJ983083:GEJ983088 GOF983083:GOF983088 GYB983083:GYB983088 HHX983083:HHX983088 HRT983083:HRT983088 IBP983083:IBP983088 ILL983083:ILL983088 IVH983083:IVH983088 JFD983083:JFD983088 JOZ983083:JOZ983088 JYV983083:JYV983088 KIR983083:KIR983088 KSN983083:KSN983088 LCJ983083:LCJ983088 LMF983083:LMF983088 LWB983083:LWB983088 MFX983083:MFX983088 MPT983083:MPT983088 MZP983083:MZP983088 NJL983083:NJL983088 NTH983083:NTH983088 ODD983083:ODD983088 OMZ983083:OMZ983088 OWV983083:OWV983088 PGR983083:PGR983088 PQN983083:PQN983088 QAJ983083:QAJ983088 QKF983083:QKF983088 QUB983083:QUB983088 RDX983083:RDX983088 RNT983083:RNT983088 RXP983083:RXP983088 SHL983083:SHL983088 SRH983083:SRH983088 TBD983083:TBD983088 TKZ983083:TKZ983088 TUV983083:TUV983088 UER983083:UER983088 UON983083:UON983088 UYJ983083:UYJ983088 VIF983083:VIF983088 VSB983083:VSB983088 WBX983083:WBX983088 WLT983083:WLT983088 WVP983083:WVP983088" xr:uid="{C4F4FCE9-BBF6-464F-97D4-36831094874E}">
      <formula1>RedoxKind</formula1>
    </dataValidation>
    <dataValidation type="list" allowBlank="1" showInputMessage="1" showErrorMessage="1" sqref="B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B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B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B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B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B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B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B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B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B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B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B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B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B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B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B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xr:uid="{E4FCAA0B-BFBC-4AF2-9F7A-C22DDFA6DE39}">
      <formula1>S36:S42</formula1>
    </dataValidation>
    <dataValidation type="list" allowBlank="1" showInputMessage="1" showErrorMessage="1" sqref="B49 IX49 ST49 ACP49 AML49 AWH49 BGD49 BPZ49 BZV49 CJR49 CTN49 DDJ49 DNF49 DXB49 EGX49 EQT49 FAP49 FKL49 FUH49 GED49 GNZ49 GXV49 HHR49 HRN49 IBJ49 ILF49 IVB49 JEX49 JOT49 JYP49 KIL49 KSH49 LCD49 LLZ49 LVV49 MFR49 MPN49 MZJ49 NJF49 NTB49 OCX49 OMT49 OWP49 PGL49 PQH49 QAD49 QJZ49 QTV49 RDR49 RNN49 RXJ49 SHF49 SRB49 TAX49 TKT49 TUP49 UEL49 UOH49 UYD49 VHZ49 VRV49 WBR49 WLN49 WVJ49 B65585 IX65585 ST65585 ACP65585 AML65585 AWH65585 BGD65585 BPZ65585 BZV65585 CJR65585 CTN65585 DDJ65585 DNF65585 DXB65585 EGX65585 EQT65585 FAP65585 FKL65585 FUH65585 GED65585 GNZ65585 GXV65585 HHR65585 HRN65585 IBJ65585 ILF65585 IVB65585 JEX65585 JOT65585 JYP65585 KIL65585 KSH65585 LCD65585 LLZ65585 LVV65585 MFR65585 MPN65585 MZJ65585 NJF65585 NTB65585 OCX65585 OMT65585 OWP65585 PGL65585 PQH65585 QAD65585 QJZ65585 QTV65585 RDR65585 RNN65585 RXJ65585 SHF65585 SRB65585 TAX65585 TKT65585 TUP65585 UEL65585 UOH65585 UYD65585 VHZ65585 VRV65585 WBR65585 WLN65585 WVJ65585 B131121 IX131121 ST131121 ACP131121 AML131121 AWH131121 BGD131121 BPZ131121 BZV131121 CJR131121 CTN131121 DDJ131121 DNF131121 DXB131121 EGX131121 EQT131121 FAP131121 FKL131121 FUH131121 GED131121 GNZ131121 GXV131121 HHR131121 HRN131121 IBJ131121 ILF131121 IVB131121 JEX131121 JOT131121 JYP131121 KIL131121 KSH131121 LCD131121 LLZ131121 LVV131121 MFR131121 MPN131121 MZJ131121 NJF131121 NTB131121 OCX131121 OMT131121 OWP131121 PGL131121 PQH131121 QAD131121 QJZ131121 QTV131121 RDR131121 RNN131121 RXJ131121 SHF131121 SRB131121 TAX131121 TKT131121 TUP131121 UEL131121 UOH131121 UYD131121 VHZ131121 VRV131121 WBR131121 WLN131121 WVJ131121 B196657 IX196657 ST196657 ACP196657 AML196657 AWH196657 BGD196657 BPZ196657 BZV196657 CJR196657 CTN196657 DDJ196657 DNF196657 DXB196657 EGX196657 EQT196657 FAP196657 FKL196657 FUH196657 GED196657 GNZ196657 GXV196657 HHR196657 HRN196657 IBJ196657 ILF196657 IVB196657 JEX196657 JOT196657 JYP196657 KIL196657 KSH196657 LCD196657 LLZ196657 LVV196657 MFR196657 MPN196657 MZJ196657 NJF196657 NTB196657 OCX196657 OMT196657 OWP196657 PGL196657 PQH196657 QAD196657 QJZ196657 QTV196657 RDR196657 RNN196657 RXJ196657 SHF196657 SRB196657 TAX196657 TKT196657 TUP196657 UEL196657 UOH196657 UYD196657 VHZ196657 VRV196657 WBR196657 WLN196657 WVJ196657 B262193 IX262193 ST262193 ACP262193 AML262193 AWH262193 BGD262193 BPZ262193 BZV262193 CJR262193 CTN262193 DDJ262193 DNF262193 DXB262193 EGX262193 EQT262193 FAP262193 FKL262193 FUH262193 GED262193 GNZ262193 GXV262193 HHR262193 HRN262193 IBJ262193 ILF262193 IVB262193 JEX262193 JOT262193 JYP262193 KIL262193 KSH262193 LCD262193 LLZ262193 LVV262193 MFR262193 MPN262193 MZJ262193 NJF262193 NTB262193 OCX262193 OMT262193 OWP262193 PGL262193 PQH262193 QAD262193 QJZ262193 QTV262193 RDR262193 RNN262193 RXJ262193 SHF262193 SRB262193 TAX262193 TKT262193 TUP262193 UEL262193 UOH262193 UYD262193 VHZ262193 VRV262193 WBR262193 WLN262193 WVJ262193 B327729 IX327729 ST327729 ACP327729 AML327729 AWH327729 BGD327729 BPZ327729 BZV327729 CJR327729 CTN327729 DDJ327729 DNF327729 DXB327729 EGX327729 EQT327729 FAP327729 FKL327729 FUH327729 GED327729 GNZ327729 GXV327729 HHR327729 HRN327729 IBJ327729 ILF327729 IVB327729 JEX327729 JOT327729 JYP327729 KIL327729 KSH327729 LCD327729 LLZ327729 LVV327729 MFR327729 MPN327729 MZJ327729 NJF327729 NTB327729 OCX327729 OMT327729 OWP327729 PGL327729 PQH327729 QAD327729 QJZ327729 QTV327729 RDR327729 RNN327729 RXJ327729 SHF327729 SRB327729 TAX327729 TKT327729 TUP327729 UEL327729 UOH327729 UYD327729 VHZ327729 VRV327729 WBR327729 WLN327729 WVJ327729 B393265 IX393265 ST393265 ACP393265 AML393265 AWH393265 BGD393265 BPZ393265 BZV393265 CJR393265 CTN393265 DDJ393265 DNF393265 DXB393265 EGX393265 EQT393265 FAP393265 FKL393265 FUH393265 GED393265 GNZ393265 GXV393265 HHR393265 HRN393265 IBJ393265 ILF393265 IVB393265 JEX393265 JOT393265 JYP393265 KIL393265 KSH393265 LCD393265 LLZ393265 LVV393265 MFR393265 MPN393265 MZJ393265 NJF393265 NTB393265 OCX393265 OMT393265 OWP393265 PGL393265 PQH393265 QAD393265 QJZ393265 QTV393265 RDR393265 RNN393265 RXJ393265 SHF393265 SRB393265 TAX393265 TKT393265 TUP393265 UEL393265 UOH393265 UYD393265 VHZ393265 VRV393265 WBR393265 WLN393265 WVJ393265 B458801 IX458801 ST458801 ACP458801 AML458801 AWH458801 BGD458801 BPZ458801 BZV458801 CJR458801 CTN458801 DDJ458801 DNF458801 DXB458801 EGX458801 EQT458801 FAP458801 FKL458801 FUH458801 GED458801 GNZ458801 GXV458801 HHR458801 HRN458801 IBJ458801 ILF458801 IVB458801 JEX458801 JOT458801 JYP458801 KIL458801 KSH458801 LCD458801 LLZ458801 LVV458801 MFR458801 MPN458801 MZJ458801 NJF458801 NTB458801 OCX458801 OMT458801 OWP458801 PGL458801 PQH458801 QAD458801 QJZ458801 QTV458801 RDR458801 RNN458801 RXJ458801 SHF458801 SRB458801 TAX458801 TKT458801 TUP458801 UEL458801 UOH458801 UYD458801 VHZ458801 VRV458801 WBR458801 WLN458801 WVJ458801 B524337 IX524337 ST524337 ACP524337 AML524337 AWH524337 BGD524337 BPZ524337 BZV524337 CJR524337 CTN524337 DDJ524337 DNF524337 DXB524337 EGX524337 EQT524337 FAP524337 FKL524337 FUH524337 GED524337 GNZ524337 GXV524337 HHR524337 HRN524337 IBJ524337 ILF524337 IVB524337 JEX524337 JOT524337 JYP524337 KIL524337 KSH524337 LCD524337 LLZ524337 LVV524337 MFR524337 MPN524337 MZJ524337 NJF524337 NTB524337 OCX524337 OMT524337 OWP524337 PGL524337 PQH524337 QAD524337 QJZ524337 QTV524337 RDR524337 RNN524337 RXJ524337 SHF524337 SRB524337 TAX524337 TKT524337 TUP524337 UEL524337 UOH524337 UYD524337 VHZ524337 VRV524337 WBR524337 WLN524337 WVJ524337 B589873 IX589873 ST589873 ACP589873 AML589873 AWH589873 BGD589873 BPZ589873 BZV589873 CJR589873 CTN589873 DDJ589873 DNF589873 DXB589873 EGX589873 EQT589873 FAP589873 FKL589873 FUH589873 GED589873 GNZ589873 GXV589873 HHR589873 HRN589873 IBJ589873 ILF589873 IVB589873 JEX589873 JOT589873 JYP589873 KIL589873 KSH589873 LCD589873 LLZ589873 LVV589873 MFR589873 MPN589873 MZJ589873 NJF589873 NTB589873 OCX589873 OMT589873 OWP589873 PGL589873 PQH589873 QAD589873 QJZ589873 QTV589873 RDR589873 RNN589873 RXJ589873 SHF589873 SRB589873 TAX589873 TKT589873 TUP589873 UEL589873 UOH589873 UYD589873 VHZ589873 VRV589873 WBR589873 WLN589873 WVJ589873 B655409 IX655409 ST655409 ACP655409 AML655409 AWH655409 BGD655409 BPZ655409 BZV655409 CJR655409 CTN655409 DDJ655409 DNF655409 DXB655409 EGX655409 EQT655409 FAP655409 FKL655409 FUH655409 GED655409 GNZ655409 GXV655409 HHR655409 HRN655409 IBJ655409 ILF655409 IVB655409 JEX655409 JOT655409 JYP655409 KIL655409 KSH655409 LCD655409 LLZ655409 LVV655409 MFR655409 MPN655409 MZJ655409 NJF655409 NTB655409 OCX655409 OMT655409 OWP655409 PGL655409 PQH655409 QAD655409 QJZ655409 QTV655409 RDR655409 RNN655409 RXJ655409 SHF655409 SRB655409 TAX655409 TKT655409 TUP655409 UEL655409 UOH655409 UYD655409 VHZ655409 VRV655409 WBR655409 WLN655409 WVJ655409 B720945 IX720945 ST720945 ACP720945 AML720945 AWH720945 BGD720945 BPZ720945 BZV720945 CJR720945 CTN720945 DDJ720945 DNF720945 DXB720945 EGX720945 EQT720945 FAP720945 FKL720945 FUH720945 GED720945 GNZ720945 GXV720945 HHR720945 HRN720945 IBJ720945 ILF720945 IVB720945 JEX720945 JOT720945 JYP720945 KIL720945 KSH720945 LCD720945 LLZ720945 LVV720945 MFR720945 MPN720945 MZJ720945 NJF720945 NTB720945 OCX720945 OMT720945 OWP720945 PGL720945 PQH720945 QAD720945 QJZ720945 QTV720945 RDR720945 RNN720945 RXJ720945 SHF720945 SRB720945 TAX720945 TKT720945 TUP720945 UEL720945 UOH720945 UYD720945 VHZ720945 VRV720945 WBR720945 WLN720945 WVJ720945 B786481 IX786481 ST786481 ACP786481 AML786481 AWH786481 BGD786481 BPZ786481 BZV786481 CJR786481 CTN786481 DDJ786481 DNF786481 DXB786481 EGX786481 EQT786481 FAP786481 FKL786481 FUH786481 GED786481 GNZ786481 GXV786481 HHR786481 HRN786481 IBJ786481 ILF786481 IVB786481 JEX786481 JOT786481 JYP786481 KIL786481 KSH786481 LCD786481 LLZ786481 LVV786481 MFR786481 MPN786481 MZJ786481 NJF786481 NTB786481 OCX786481 OMT786481 OWP786481 PGL786481 PQH786481 QAD786481 QJZ786481 QTV786481 RDR786481 RNN786481 RXJ786481 SHF786481 SRB786481 TAX786481 TKT786481 TUP786481 UEL786481 UOH786481 UYD786481 VHZ786481 VRV786481 WBR786481 WLN786481 WVJ786481 B852017 IX852017 ST852017 ACP852017 AML852017 AWH852017 BGD852017 BPZ852017 BZV852017 CJR852017 CTN852017 DDJ852017 DNF852017 DXB852017 EGX852017 EQT852017 FAP852017 FKL852017 FUH852017 GED852017 GNZ852017 GXV852017 HHR852017 HRN852017 IBJ852017 ILF852017 IVB852017 JEX852017 JOT852017 JYP852017 KIL852017 KSH852017 LCD852017 LLZ852017 LVV852017 MFR852017 MPN852017 MZJ852017 NJF852017 NTB852017 OCX852017 OMT852017 OWP852017 PGL852017 PQH852017 QAD852017 QJZ852017 QTV852017 RDR852017 RNN852017 RXJ852017 SHF852017 SRB852017 TAX852017 TKT852017 TUP852017 UEL852017 UOH852017 UYD852017 VHZ852017 VRV852017 WBR852017 WLN852017 WVJ852017 B917553 IX917553 ST917553 ACP917553 AML917553 AWH917553 BGD917553 BPZ917553 BZV917553 CJR917553 CTN917553 DDJ917553 DNF917553 DXB917553 EGX917553 EQT917553 FAP917553 FKL917553 FUH917553 GED917553 GNZ917553 GXV917553 HHR917553 HRN917553 IBJ917553 ILF917553 IVB917553 JEX917553 JOT917553 JYP917553 KIL917553 KSH917553 LCD917553 LLZ917553 LVV917553 MFR917553 MPN917553 MZJ917553 NJF917553 NTB917553 OCX917553 OMT917553 OWP917553 PGL917553 PQH917553 QAD917553 QJZ917553 QTV917553 RDR917553 RNN917553 RXJ917553 SHF917553 SRB917553 TAX917553 TKT917553 TUP917553 UEL917553 UOH917553 UYD917553 VHZ917553 VRV917553 WBR917553 WLN917553 WVJ917553 B983089 IX983089 ST983089 ACP983089 AML983089 AWH983089 BGD983089 BPZ983089 BZV983089 CJR983089 CTN983089 DDJ983089 DNF983089 DXB983089 EGX983089 EQT983089 FAP983089 FKL983089 FUH983089 GED983089 GNZ983089 GXV983089 HHR983089 HRN983089 IBJ983089 ILF983089 IVB983089 JEX983089 JOT983089 JYP983089 KIL983089 KSH983089 LCD983089 LLZ983089 LVV983089 MFR983089 MPN983089 MZJ983089 NJF983089 NTB983089 OCX983089 OMT983089 OWP983089 PGL983089 PQH983089 QAD983089 QJZ983089 QTV983089 RDR983089 RNN983089 RXJ983089 SHF983089 SRB983089 TAX983089 TKT983089 TUP983089 UEL983089 UOH983089 UYD983089 VHZ983089 VRV983089 WBR983089 WLN983089 WVJ983089" xr:uid="{EBB5445C-7C03-4493-B1A0-8CF2556E28A3}">
      <formula1>S48:S53</formula1>
    </dataValidation>
  </dataValidations>
  <printOptions horizontalCentered="1" verticalCentered="1"/>
  <pageMargins left="0.28000000000000003" right="0.26" top="0.24" bottom="0.19" header="0.5" footer="0.18"/>
  <pageSetup scale="77" fitToHeight="2" orientation="portrait" r:id="rId1"/>
  <rowBreaks count="1" manualBreakCount="1">
    <brk id="39" max="12" man="1"/>
  </rowBreaks>
  <drawing r:id="rId2"/>
  <legacyDrawing r:id="rId3"/>
  <oleObjects>
    <mc:AlternateContent xmlns:mc="http://schemas.openxmlformats.org/markup-compatibility/2006">
      <mc:Choice Requires="x14">
        <oleObject progId="Photoshop.Image.9" shapeId="14337" r:id="rId4">
          <objectPr defaultSize="0" autoPict="0" r:id="rId5">
            <anchor moveWithCells="1">
              <from>
                <xdr:col>9</xdr:col>
                <xdr:colOff>9525</xdr:colOff>
                <xdr:row>63</xdr:row>
                <xdr:rowOff>19050</xdr:rowOff>
              </from>
              <to>
                <xdr:col>12</xdr:col>
                <xdr:colOff>590550</xdr:colOff>
                <xdr:row>71</xdr:row>
                <xdr:rowOff>171450</xdr:rowOff>
              </to>
            </anchor>
          </objectPr>
        </oleObject>
      </mc:Choice>
      <mc:Fallback>
        <oleObject progId="Photoshop.Image.9" shapeId="14337" r:id="rId4"/>
      </mc:Fallback>
    </mc:AlternateContent>
  </oleObjects>
  <mc:AlternateContent xmlns:mc="http://schemas.openxmlformats.org/markup-compatibility/2006">
    <mc:Choice Requires="x14">
      <controls>
        <mc:AlternateContent xmlns:mc="http://schemas.openxmlformats.org/markup-compatibility/2006">
          <mc:Choice Requires="x14">
            <control shapeId="14338" r:id="rId6" name="Check Box 2">
              <controlPr defaultSize="0" autoFill="0" autoLine="0" autoPict="0">
                <anchor moveWithCells="1" sizeWithCells="1">
                  <from>
                    <xdr:col>4</xdr:col>
                    <xdr:colOff>266700</xdr:colOff>
                    <xdr:row>2</xdr:row>
                    <xdr:rowOff>28575</xdr:rowOff>
                  </from>
                  <to>
                    <xdr:col>5</xdr:col>
                    <xdr:colOff>428625</xdr:colOff>
                    <xdr:row>2</xdr:row>
                    <xdr:rowOff>257175</xdr:rowOff>
                  </to>
                </anchor>
              </controlPr>
            </control>
          </mc:Choice>
        </mc:AlternateContent>
        <mc:AlternateContent xmlns:mc="http://schemas.openxmlformats.org/markup-compatibility/2006">
          <mc:Choice Requires="x14">
            <control shapeId="14339" r:id="rId7" name="Check Box 3">
              <controlPr defaultSize="0" autoFill="0" autoLine="0" autoPict="0">
                <anchor moveWithCells="1" sizeWithCells="1">
                  <from>
                    <xdr:col>5</xdr:col>
                    <xdr:colOff>419100</xdr:colOff>
                    <xdr:row>2</xdr:row>
                    <xdr:rowOff>19050</xdr:rowOff>
                  </from>
                  <to>
                    <xdr:col>7</xdr:col>
                    <xdr:colOff>152400</xdr:colOff>
                    <xdr:row>2</xdr:row>
                    <xdr:rowOff>276225</xdr:rowOff>
                  </to>
                </anchor>
              </controlPr>
            </control>
          </mc:Choice>
        </mc:AlternateContent>
        <mc:AlternateContent xmlns:mc="http://schemas.openxmlformats.org/markup-compatibility/2006">
          <mc:Choice Requires="x14">
            <control shapeId="14340" r:id="rId8" name="Check Box 4">
              <controlPr defaultSize="0" autoFill="0" autoLine="0" autoPict="0">
                <anchor moveWithCells="1" sizeWithCells="1">
                  <from>
                    <xdr:col>7</xdr:col>
                    <xdr:colOff>123825</xdr:colOff>
                    <xdr:row>2</xdr:row>
                    <xdr:rowOff>38100</xdr:rowOff>
                  </from>
                  <to>
                    <xdr:col>7</xdr:col>
                    <xdr:colOff>723900</xdr:colOff>
                    <xdr:row>2</xdr:row>
                    <xdr:rowOff>247650</xdr:rowOff>
                  </to>
                </anchor>
              </controlPr>
            </control>
          </mc:Choice>
        </mc:AlternateContent>
        <mc:AlternateContent xmlns:mc="http://schemas.openxmlformats.org/markup-compatibility/2006">
          <mc:Choice Requires="x14">
            <control shapeId="14341" r:id="rId9" name="Check Box 5">
              <controlPr defaultSize="0" autoFill="0" autoLine="0" autoPict="0">
                <anchor moveWithCells="1" sizeWithCells="1">
                  <from>
                    <xdr:col>7</xdr:col>
                    <xdr:colOff>733425</xdr:colOff>
                    <xdr:row>2</xdr:row>
                    <xdr:rowOff>38100</xdr:rowOff>
                  </from>
                  <to>
                    <xdr:col>8</xdr:col>
                    <xdr:colOff>390525</xdr:colOff>
                    <xdr:row>2</xdr:row>
                    <xdr:rowOff>238125</xdr:rowOff>
                  </to>
                </anchor>
              </controlPr>
            </control>
          </mc:Choice>
        </mc:AlternateContent>
        <mc:AlternateContent xmlns:mc="http://schemas.openxmlformats.org/markup-compatibility/2006">
          <mc:Choice Requires="x14">
            <control shapeId="14342" r:id="rId10" name="Check Box 6">
              <controlPr defaultSize="0" autoFill="0" autoLine="0" autoPict="0">
                <anchor moveWithCells="1" sizeWithCells="1">
                  <from>
                    <xdr:col>8</xdr:col>
                    <xdr:colOff>352425</xdr:colOff>
                    <xdr:row>2</xdr:row>
                    <xdr:rowOff>38100</xdr:rowOff>
                  </from>
                  <to>
                    <xdr:col>9</xdr:col>
                    <xdr:colOff>428625</xdr:colOff>
                    <xdr:row>2</xdr:row>
                    <xdr:rowOff>238125</xdr:rowOff>
                  </to>
                </anchor>
              </controlPr>
            </control>
          </mc:Choice>
        </mc:AlternateContent>
        <mc:AlternateContent xmlns:mc="http://schemas.openxmlformats.org/markup-compatibility/2006">
          <mc:Choice Requires="x14">
            <control shapeId="14343" r:id="rId11" name="Check Box 7">
              <controlPr defaultSize="0" autoFill="0" autoLine="0" autoPict="0">
                <anchor moveWithCells="1" sizeWithCells="1">
                  <from>
                    <xdr:col>9</xdr:col>
                    <xdr:colOff>390525</xdr:colOff>
                    <xdr:row>2</xdr:row>
                    <xdr:rowOff>38100</xdr:rowOff>
                  </from>
                  <to>
                    <xdr:col>10</xdr:col>
                    <xdr:colOff>438150</xdr:colOff>
                    <xdr:row>2</xdr:row>
                    <xdr:rowOff>238125</xdr:rowOff>
                  </to>
                </anchor>
              </controlPr>
            </control>
          </mc:Choice>
        </mc:AlternateContent>
        <mc:AlternateContent xmlns:mc="http://schemas.openxmlformats.org/markup-compatibility/2006">
          <mc:Choice Requires="x14">
            <control shapeId="14344" r:id="rId12" name="Check Box 8">
              <controlPr defaultSize="0" autoFill="0" autoLine="0" autoPict="0">
                <anchor moveWithCells="1" sizeWithCells="1">
                  <from>
                    <xdr:col>10</xdr:col>
                    <xdr:colOff>428625</xdr:colOff>
                    <xdr:row>2</xdr:row>
                    <xdr:rowOff>28575</xdr:rowOff>
                  </from>
                  <to>
                    <xdr:col>12</xdr:col>
                    <xdr:colOff>390525</xdr:colOff>
                    <xdr:row>2</xdr:row>
                    <xdr:rowOff>238125</xdr:rowOff>
                  </to>
                </anchor>
              </controlPr>
            </control>
          </mc:Choice>
        </mc:AlternateContent>
        <mc:AlternateContent xmlns:mc="http://schemas.openxmlformats.org/markup-compatibility/2006">
          <mc:Choice Requires="x14">
            <control shapeId="14345" r:id="rId13" name="Check Box 9">
              <controlPr defaultSize="0" autoFill="0" autoLine="0" autoPict="0">
                <anchor moveWithCells="1" sizeWithCells="1">
                  <from>
                    <xdr:col>3</xdr:col>
                    <xdr:colOff>19050</xdr:colOff>
                    <xdr:row>3</xdr:row>
                    <xdr:rowOff>47625</xdr:rowOff>
                  </from>
                  <to>
                    <xdr:col>5</xdr:col>
                    <xdr:colOff>9525</xdr:colOff>
                    <xdr:row>3</xdr:row>
                    <xdr:rowOff>257175</xdr:rowOff>
                  </to>
                </anchor>
              </controlPr>
            </control>
          </mc:Choice>
        </mc:AlternateContent>
        <mc:AlternateContent xmlns:mc="http://schemas.openxmlformats.org/markup-compatibility/2006">
          <mc:Choice Requires="x14">
            <control shapeId="14346" r:id="rId14" name="Check Box 10">
              <controlPr defaultSize="0" autoFill="0" autoLine="0" autoPict="0">
                <anchor moveWithCells="1" sizeWithCells="1">
                  <from>
                    <xdr:col>4</xdr:col>
                    <xdr:colOff>142875</xdr:colOff>
                    <xdr:row>3</xdr:row>
                    <xdr:rowOff>47625</xdr:rowOff>
                  </from>
                  <to>
                    <xdr:col>6</xdr:col>
                    <xdr:colOff>104775</xdr:colOff>
                    <xdr:row>3</xdr:row>
                    <xdr:rowOff>257175</xdr:rowOff>
                  </to>
                </anchor>
              </controlPr>
            </control>
          </mc:Choice>
        </mc:AlternateContent>
        <mc:AlternateContent xmlns:mc="http://schemas.openxmlformats.org/markup-compatibility/2006">
          <mc:Choice Requires="x14">
            <control shapeId="14347" r:id="rId15" name="Check Box 11">
              <controlPr defaultSize="0" autoFill="0" autoLine="0" autoPict="0">
                <anchor moveWithCells="1" sizeWithCells="1">
                  <from>
                    <xdr:col>5</xdr:col>
                    <xdr:colOff>266700</xdr:colOff>
                    <xdr:row>3</xdr:row>
                    <xdr:rowOff>38100</xdr:rowOff>
                  </from>
                  <to>
                    <xdr:col>7</xdr:col>
                    <xdr:colOff>361950</xdr:colOff>
                    <xdr:row>3</xdr:row>
                    <xdr:rowOff>257175</xdr:rowOff>
                  </to>
                </anchor>
              </controlPr>
            </control>
          </mc:Choice>
        </mc:AlternateContent>
        <mc:AlternateContent xmlns:mc="http://schemas.openxmlformats.org/markup-compatibility/2006">
          <mc:Choice Requires="x14">
            <control shapeId="14348" r:id="rId16" name="Check Box 12">
              <controlPr defaultSize="0" autoFill="0" autoLine="0" autoPict="0">
                <anchor moveWithCells="1" sizeWithCells="1">
                  <from>
                    <xdr:col>7</xdr:col>
                    <xdr:colOff>228600</xdr:colOff>
                    <xdr:row>3</xdr:row>
                    <xdr:rowOff>47625</xdr:rowOff>
                  </from>
                  <to>
                    <xdr:col>8</xdr:col>
                    <xdr:colOff>285750</xdr:colOff>
                    <xdr:row>3</xdr:row>
                    <xdr:rowOff>257175</xdr:rowOff>
                  </to>
                </anchor>
              </controlPr>
            </control>
          </mc:Choice>
        </mc:AlternateContent>
        <mc:AlternateContent xmlns:mc="http://schemas.openxmlformats.org/markup-compatibility/2006">
          <mc:Choice Requires="x14">
            <control shapeId="14349" r:id="rId17" name="Check Box 13">
              <controlPr defaultSize="0" autoFill="0" autoLine="0" autoPict="0">
                <anchor moveWithCells="1" sizeWithCells="1">
                  <from>
                    <xdr:col>7</xdr:col>
                    <xdr:colOff>914400</xdr:colOff>
                    <xdr:row>3</xdr:row>
                    <xdr:rowOff>47625</xdr:rowOff>
                  </from>
                  <to>
                    <xdr:col>9</xdr:col>
                    <xdr:colOff>266700</xdr:colOff>
                    <xdr:row>3</xdr:row>
                    <xdr:rowOff>257175</xdr:rowOff>
                  </to>
                </anchor>
              </controlPr>
            </control>
          </mc:Choice>
        </mc:AlternateContent>
        <mc:AlternateContent xmlns:mc="http://schemas.openxmlformats.org/markup-compatibility/2006">
          <mc:Choice Requires="x14">
            <control shapeId="14350" r:id="rId18" name="Check Box 14">
              <controlPr defaultSize="0" autoFill="0" autoLine="0" autoPict="0">
                <anchor moveWithCells="1" sizeWithCells="1">
                  <from>
                    <xdr:col>4</xdr:col>
                    <xdr:colOff>361950</xdr:colOff>
                    <xdr:row>23</xdr:row>
                    <xdr:rowOff>47625</xdr:rowOff>
                  </from>
                  <to>
                    <xdr:col>6</xdr:col>
                    <xdr:colOff>352425</xdr:colOff>
                    <xdr:row>23</xdr:row>
                    <xdr:rowOff>257175</xdr:rowOff>
                  </to>
                </anchor>
              </controlPr>
            </control>
          </mc:Choice>
        </mc:AlternateContent>
        <mc:AlternateContent xmlns:mc="http://schemas.openxmlformats.org/markup-compatibility/2006">
          <mc:Choice Requires="x14">
            <control shapeId="14351" r:id="rId19" name="Check Box 15">
              <controlPr defaultSize="0" autoFill="0" autoLine="0" autoPict="0">
                <anchor moveWithCells="1" sizeWithCells="1">
                  <from>
                    <xdr:col>5</xdr:col>
                    <xdr:colOff>466725</xdr:colOff>
                    <xdr:row>23</xdr:row>
                    <xdr:rowOff>47625</xdr:rowOff>
                  </from>
                  <to>
                    <xdr:col>7</xdr:col>
                    <xdr:colOff>457200</xdr:colOff>
                    <xdr:row>23</xdr:row>
                    <xdr:rowOff>257175</xdr:rowOff>
                  </to>
                </anchor>
              </controlPr>
            </control>
          </mc:Choice>
        </mc:AlternateContent>
        <mc:AlternateContent xmlns:mc="http://schemas.openxmlformats.org/markup-compatibility/2006">
          <mc:Choice Requires="x14">
            <control shapeId="14352" r:id="rId20" name="Check Box 16">
              <controlPr defaultSize="0" autoFill="0" autoLine="0" autoPict="0">
                <anchor moveWithCells="1" sizeWithCells="1">
                  <from>
                    <xdr:col>7</xdr:col>
                    <xdr:colOff>219075</xdr:colOff>
                    <xdr:row>23</xdr:row>
                    <xdr:rowOff>47625</xdr:rowOff>
                  </from>
                  <to>
                    <xdr:col>8</xdr:col>
                    <xdr:colOff>257175</xdr:colOff>
                    <xdr:row>23</xdr:row>
                    <xdr:rowOff>257175</xdr:rowOff>
                  </to>
                </anchor>
              </controlPr>
            </control>
          </mc:Choice>
        </mc:AlternateContent>
        <mc:AlternateContent xmlns:mc="http://schemas.openxmlformats.org/markup-compatibility/2006">
          <mc:Choice Requires="x14">
            <control shapeId="14353" r:id="rId21" name="Check Box 17">
              <controlPr defaultSize="0" autoFill="0" autoLine="0" autoPict="0">
                <anchor moveWithCells="1" sizeWithCells="1">
                  <from>
                    <xdr:col>7</xdr:col>
                    <xdr:colOff>781050</xdr:colOff>
                    <xdr:row>23</xdr:row>
                    <xdr:rowOff>47625</xdr:rowOff>
                  </from>
                  <to>
                    <xdr:col>9</xdr:col>
                    <xdr:colOff>95250</xdr:colOff>
                    <xdr:row>23</xdr:row>
                    <xdr:rowOff>257175</xdr:rowOff>
                  </to>
                </anchor>
              </controlPr>
            </control>
          </mc:Choice>
        </mc:AlternateContent>
        <mc:AlternateContent xmlns:mc="http://schemas.openxmlformats.org/markup-compatibility/2006">
          <mc:Choice Requires="x14">
            <control shapeId="14354" r:id="rId22" name="Check Box 18">
              <controlPr defaultSize="0" autoFill="0" autoLine="0" autoPict="0">
                <anchor moveWithCells="1" sizeWithCells="1">
                  <from>
                    <xdr:col>8</xdr:col>
                    <xdr:colOff>400050</xdr:colOff>
                    <xdr:row>23</xdr:row>
                    <xdr:rowOff>47625</xdr:rowOff>
                  </from>
                  <to>
                    <xdr:col>9</xdr:col>
                    <xdr:colOff>657225</xdr:colOff>
                    <xdr:row>23</xdr:row>
                    <xdr:rowOff>257175</xdr:rowOff>
                  </to>
                </anchor>
              </controlPr>
            </control>
          </mc:Choice>
        </mc:AlternateContent>
        <mc:AlternateContent xmlns:mc="http://schemas.openxmlformats.org/markup-compatibility/2006">
          <mc:Choice Requires="x14">
            <control shapeId="14355" r:id="rId23" name="Check Box 19">
              <controlPr defaultSize="0" autoFill="0" autoLine="0" autoPict="0">
                <anchor moveWithCells="1" sizeWithCells="1">
                  <from>
                    <xdr:col>9</xdr:col>
                    <xdr:colOff>438150</xdr:colOff>
                    <xdr:row>23</xdr:row>
                    <xdr:rowOff>47625</xdr:rowOff>
                  </from>
                  <to>
                    <xdr:col>10</xdr:col>
                    <xdr:colOff>666750</xdr:colOff>
                    <xdr:row>23</xdr:row>
                    <xdr:rowOff>257175</xdr:rowOff>
                  </to>
                </anchor>
              </controlPr>
            </control>
          </mc:Choice>
        </mc:AlternateContent>
        <mc:AlternateContent xmlns:mc="http://schemas.openxmlformats.org/markup-compatibility/2006">
          <mc:Choice Requires="x14">
            <control shapeId="14356" r:id="rId24" name="Check Box 20">
              <controlPr defaultSize="0" autoFill="0" autoLine="0" autoPict="0">
                <anchor moveWithCells="1" sizeWithCells="1">
                  <from>
                    <xdr:col>10</xdr:col>
                    <xdr:colOff>476250</xdr:colOff>
                    <xdr:row>23</xdr:row>
                    <xdr:rowOff>47625</xdr:rowOff>
                  </from>
                  <to>
                    <xdr:col>11</xdr:col>
                    <xdr:colOff>590550</xdr:colOff>
                    <xdr:row>23</xdr:row>
                    <xdr:rowOff>257175</xdr:rowOff>
                  </to>
                </anchor>
              </controlPr>
            </control>
          </mc:Choice>
        </mc:AlternateContent>
        <mc:AlternateContent xmlns:mc="http://schemas.openxmlformats.org/markup-compatibility/2006">
          <mc:Choice Requires="x14">
            <control shapeId="14357" r:id="rId25" name="Check Box 21">
              <controlPr defaultSize="0" autoFill="0" autoLine="0" autoPict="0">
                <anchor moveWithCells="1" sizeWithCells="1">
                  <from>
                    <xdr:col>3</xdr:col>
                    <xdr:colOff>66675</xdr:colOff>
                    <xdr:row>24</xdr:row>
                    <xdr:rowOff>66675</xdr:rowOff>
                  </from>
                  <to>
                    <xdr:col>5</xdr:col>
                    <xdr:colOff>57150</xdr:colOff>
                    <xdr:row>24</xdr:row>
                    <xdr:rowOff>276225</xdr:rowOff>
                  </to>
                </anchor>
              </controlPr>
            </control>
          </mc:Choice>
        </mc:AlternateContent>
        <mc:AlternateContent xmlns:mc="http://schemas.openxmlformats.org/markup-compatibility/2006">
          <mc:Choice Requires="x14">
            <control shapeId="14358" r:id="rId26" name="Check Box 22">
              <controlPr defaultSize="0" autoFill="0" autoLine="0" autoPict="0">
                <anchor moveWithCells="1" sizeWithCells="1">
                  <from>
                    <xdr:col>4</xdr:col>
                    <xdr:colOff>190500</xdr:colOff>
                    <xdr:row>24</xdr:row>
                    <xdr:rowOff>66675</xdr:rowOff>
                  </from>
                  <to>
                    <xdr:col>6</xdr:col>
                    <xdr:colOff>152400</xdr:colOff>
                    <xdr:row>24</xdr:row>
                    <xdr:rowOff>276225</xdr:rowOff>
                  </to>
                </anchor>
              </controlPr>
            </control>
          </mc:Choice>
        </mc:AlternateContent>
        <mc:AlternateContent xmlns:mc="http://schemas.openxmlformats.org/markup-compatibility/2006">
          <mc:Choice Requires="x14">
            <control shapeId="14359" r:id="rId27" name="Check Box 23">
              <controlPr defaultSize="0" autoFill="0" autoLine="0" autoPict="0">
                <anchor moveWithCells="1" sizeWithCells="1">
                  <from>
                    <xdr:col>5</xdr:col>
                    <xdr:colOff>314325</xdr:colOff>
                    <xdr:row>24</xdr:row>
                    <xdr:rowOff>57150</xdr:rowOff>
                  </from>
                  <to>
                    <xdr:col>7</xdr:col>
                    <xdr:colOff>409575</xdr:colOff>
                    <xdr:row>24</xdr:row>
                    <xdr:rowOff>276225</xdr:rowOff>
                  </to>
                </anchor>
              </controlPr>
            </control>
          </mc:Choice>
        </mc:AlternateContent>
        <mc:AlternateContent xmlns:mc="http://schemas.openxmlformats.org/markup-compatibility/2006">
          <mc:Choice Requires="x14">
            <control shapeId="14360" r:id="rId28" name="Check Box 24">
              <controlPr defaultSize="0" autoFill="0" autoLine="0" autoPict="0">
                <anchor moveWithCells="1" sizeWithCells="1">
                  <from>
                    <xdr:col>7</xdr:col>
                    <xdr:colOff>276225</xdr:colOff>
                    <xdr:row>24</xdr:row>
                    <xdr:rowOff>66675</xdr:rowOff>
                  </from>
                  <to>
                    <xdr:col>8</xdr:col>
                    <xdr:colOff>333375</xdr:colOff>
                    <xdr:row>24</xdr:row>
                    <xdr:rowOff>276225</xdr:rowOff>
                  </to>
                </anchor>
              </controlPr>
            </control>
          </mc:Choice>
        </mc:AlternateContent>
        <mc:AlternateContent xmlns:mc="http://schemas.openxmlformats.org/markup-compatibility/2006">
          <mc:Choice Requires="x14">
            <control shapeId="14361" r:id="rId29" name="Check Box 25">
              <controlPr defaultSize="0" autoFill="0" autoLine="0" autoPict="0">
                <anchor moveWithCells="1" sizeWithCells="1">
                  <from>
                    <xdr:col>8</xdr:col>
                    <xdr:colOff>0</xdr:colOff>
                    <xdr:row>24</xdr:row>
                    <xdr:rowOff>66675</xdr:rowOff>
                  </from>
                  <to>
                    <xdr:col>9</xdr:col>
                    <xdr:colOff>304800</xdr:colOff>
                    <xdr:row>24</xdr:row>
                    <xdr:rowOff>276225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A8823-CC3C-40C0-8CE7-D322344DA9A9}">
  <sheetPr codeName="Sheet7">
    <tabColor theme="7" tint="0.59999389629810485"/>
  </sheetPr>
  <dimension ref="A1:AS362"/>
  <sheetViews>
    <sheetView view="pageBreakPreview" topLeftCell="A29" zoomScaleNormal="100" zoomScaleSheetLayoutView="100" workbookViewId="0">
      <selection activeCell="O18" sqref="O18"/>
    </sheetView>
  </sheetViews>
  <sheetFormatPr defaultRowHeight="15" x14ac:dyDescent="0.3"/>
  <cols>
    <col min="1" max="1" width="10.42578125" style="316" customWidth="1"/>
    <col min="2" max="2" width="11.28515625" style="316" customWidth="1"/>
    <col min="3" max="3" width="7.85546875" style="316" customWidth="1"/>
    <col min="4" max="7" width="7.7109375" style="316" customWidth="1"/>
    <col min="8" max="8" width="14.28515625" style="316" customWidth="1"/>
    <col min="9" max="9" width="11.140625" style="316" customWidth="1"/>
    <col min="10" max="10" width="11.5703125" style="316" customWidth="1"/>
    <col min="11" max="11" width="13.42578125" style="316" customWidth="1"/>
    <col min="12" max="13" width="9.140625" style="316"/>
    <col min="14" max="14" width="13.140625" style="317" customWidth="1"/>
    <col min="15" max="15" width="13.85546875" style="317" customWidth="1"/>
    <col min="16" max="27" width="9.140625" style="317"/>
    <col min="28" max="256" width="9.140625" style="316"/>
    <col min="257" max="257" width="10.42578125" style="316" customWidth="1"/>
    <col min="258" max="258" width="11.28515625" style="316" customWidth="1"/>
    <col min="259" max="259" width="7.85546875" style="316" customWidth="1"/>
    <col min="260" max="263" width="7.7109375" style="316" customWidth="1"/>
    <col min="264" max="264" width="14.28515625" style="316" customWidth="1"/>
    <col min="265" max="265" width="11.140625" style="316" customWidth="1"/>
    <col min="266" max="266" width="11.5703125" style="316" customWidth="1"/>
    <col min="267" max="267" width="13.42578125" style="316" customWidth="1"/>
    <col min="268" max="269" width="9.140625" style="316"/>
    <col min="270" max="270" width="13.140625" style="316" customWidth="1"/>
    <col min="271" max="271" width="13.85546875" style="316" customWidth="1"/>
    <col min="272" max="512" width="9.140625" style="316"/>
    <col min="513" max="513" width="10.42578125" style="316" customWidth="1"/>
    <col min="514" max="514" width="11.28515625" style="316" customWidth="1"/>
    <col min="515" max="515" width="7.85546875" style="316" customWidth="1"/>
    <col min="516" max="519" width="7.7109375" style="316" customWidth="1"/>
    <col min="520" max="520" width="14.28515625" style="316" customWidth="1"/>
    <col min="521" max="521" width="11.140625" style="316" customWidth="1"/>
    <col min="522" max="522" width="11.5703125" style="316" customWidth="1"/>
    <col min="523" max="523" width="13.42578125" style="316" customWidth="1"/>
    <col min="524" max="525" width="9.140625" style="316"/>
    <col min="526" max="526" width="13.140625" style="316" customWidth="1"/>
    <col min="527" max="527" width="13.85546875" style="316" customWidth="1"/>
    <col min="528" max="768" width="9.140625" style="316"/>
    <col min="769" max="769" width="10.42578125" style="316" customWidth="1"/>
    <col min="770" max="770" width="11.28515625" style="316" customWidth="1"/>
    <col min="771" max="771" width="7.85546875" style="316" customWidth="1"/>
    <col min="772" max="775" width="7.7109375" style="316" customWidth="1"/>
    <col min="776" max="776" width="14.28515625" style="316" customWidth="1"/>
    <col min="777" max="777" width="11.140625" style="316" customWidth="1"/>
    <col min="778" max="778" width="11.5703125" style="316" customWidth="1"/>
    <col min="779" max="779" width="13.42578125" style="316" customWidth="1"/>
    <col min="780" max="781" width="9.140625" style="316"/>
    <col min="782" max="782" width="13.140625" style="316" customWidth="1"/>
    <col min="783" max="783" width="13.85546875" style="316" customWidth="1"/>
    <col min="784" max="1024" width="9.140625" style="316"/>
    <col min="1025" max="1025" width="10.42578125" style="316" customWidth="1"/>
    <col min="1026" max="1026" width="11.28515625" style="316" customWidth="1"/>
    <col min="1027" max="1027" width="7.85546875" style="316" customWidth="1"/>
    <col min="1028" max="1031" width="7.7109375" style="316" customWidth="1"/>
    <col min="1032" max="1032" width="14.28515625" style="316" customWidth="1"/>
    <col min="1033" max="1033" width="11.140625" style="316" customWidth="1"/>
    <col min="1034" max="1034" width="11.5703125" style="316" customWidth="1"/>
    <col min="1035" max="1035" width="13.42578125" style="316" customWidth="1"/>
    <col min="1036" max="1037" width="9.140625" style="316"/>
    <col min="1038" max="1038" width="13.140625" style="316" customWidth="1"/>
    <col min="1039" max="1039" width="13.85546875" style="316" customWidth="1"/>
    <col min="1040" max="1280" width="9.140625" style="316"/>
    <col min="1281" max="1281" width="10.42578125" style="316" customWidth="1"/>
    <col min="1282" max="1282" width="11.28515625" style="316" customWidth="1"/>
    <col min="1283" max="1283" width="7.85546875" style="316" customWidth="1"/>
    <col min="1284" max="1287" width="7.7109375" style="316" customWidth="1"/>
    <col min="1288" max="1288" width="14.28515625" style="316" customWidth="1"/>
    <col min="1289" max="1289" width="11.140625" style="316" customWidth="1"/>
    <col min="1290" max="1290" width="11.5703125" style="316" customWidth="1"/>
    <col min="1291" max="1291" width="13.42578125" style="316" customWidth="1"/>
    <col min="1292" max="1293" width="9.140625" style="316"/>
    <col min="1294" max="1294" width="13.140625" style="316" customWidth="1"/>
    <col min="1295" max="1295" width="13.85546875" style="316" customWidth="1"/>
    <col min="1296" max="1536" width="9.140625" style="316"/>
    <col min="1537" max="1537" width="10.42578125" style="316" customWidth="1"/>
    <col min="1538" max="1538" width="11.28515625" style="316" customWidth="1"/>
    <col min="1539" max="1539" width="7.85546875" style="316" customWidth="1"/>
    <col min="1540" max="1543" width="7.7109375" style="316" customWidth="1"/>
    <col min="1544" max="1544" width="14.28515625" style="316" customWidth="1"/>
    <col min="1545" max="1545" width="11.140625" style="316" customWidth="1"/>
    <col min="1546" max="1546" width="11.5703125" style="316" customWidth="1"/>
    <col min="1547" max="1547" width="13.42578125" style="316" customWidth="1"/>
    <col min="1548" max="1549" width="9.140625" style="316"/>
    <col min="1550" max="1550" width="13.140625" style="316" customWidth="1"/>
    <col min="1551" max="1551" width="13.85546875" style="316" customWidth="1"/>
    <col min="1552" max="1792" width="9.140625" style="316"/>
    <col min="1793" max="1793" width="10.42578125" style="316" customWidth="1"/>
    <col min="1794" max="1794" width="11.28515625" style="316" customWidth="1"/>
    <col min="1795" max="1795" width="7.85546875" style="316" customWidth="1"/>
    <col min="1796" max="1799" width="7.7109375" style="316" customWidth="1"/>
    <col min="1800" max="1800" width="14.28515625" style="316" customWidth="1"/>
    <col min="1801" max="1801" width="11.140625" style="316" customWidth="1"/>
    <col min="1802" max="1802" width="11.5703125" style="316" customWidth="1"/>
    <col min="1803" max="1803" width="13.42578125" style="316" customWidth="1"/>
    <col min="1804" max="1805" width="9.140625" style="316"/>
    <col min="1806" max="1806" width="13.140625" style="316" customWidth="1"/>
    <col min="1807" max="1807" width="13.85546875" style="316" customWidth="1"/>
    <col min="1808" max="2048" width="9.140625" style="316"/>
    <col min="2049" max="2049" width="10.42578125" style="316" customWidth="1"/>
    <col min="2050" max="2050" width="11.28515625" style="316" customWidth="1"/>
    <col min="2051" max="2051" width="7.85546875" style="316" customWidth="1"/>
    <col min="2052" max="2055" width="7.7109375" style="316" customWidth="1"/>
    <col min="2056" max="2056" width="14.28515625" style="316" customWidth="1"/>
    <col min="2057" max="2057" width="11.140625" style="316" customWidth="1"/>
    <col min="2058" max="2058" width="11.5703125" style="316" customWidth="1"/>
    <col min="2059" max="2059" width="13.42578125" style="316" customWidth="1"/>
    <col min="2060" max="2061" width="9.140625" style="316"/>
    <col min="2062" max="2062" width="13.140625" style="316" customWidth="1"/>
    <col min="2063" max="2063" width="13.85546875" style="316" customWidth="1"/>
    <col min="2064" max="2304" width="9.140625" style="316"/>
    <col min="2305" max="2305" width="10.42578125" style="316" customWidth="1"/>
    <col min="2306" max="2306" width="11.28515625" style="316" customWidth="1"/>
    <col min="2307" max="2307" width="7.85546875" style="316" customWidth="1"/>
    <col min="2308" max="2311" width="7.7109375" style="316" customWidth="1"/>
    <col min="2312" max="2312" width="14.28515625" style="316" customWidth="1"/>
    <col min="2313" max="2313" width="11.140625" style="316" customWidth="1"/>
    <col min="2314" max="2314" width="11.5703125" style="316" customWidth="1"/>
    <col min="2315" max="2315" width="13.42578125" style="316" customWidth="1"/>
    <col min="2316" max="2317" width="9.140625" style="316"/>
    <col min="2318" max="2318" width="13.140625" style="316" customWidth="1"/>
    <col min="2319" max="2319" width="13.85546875" style="316" customWidth="1"/>
    <col min="2320" max="2560" width="9.140625" style="316"/>
    <col min="2561" max="2561" width="10.42578125" style="316" customWidth="1"/>
    <col min="2562" max="2562" width="11.28515625" style="316" customWidth="1"/>
    <col min="2563" max="2563" width="7.85546875" style="316" customWidth="1"/>
    <col min="2564" max="2567" width="7.7109375" style="316" customWidth="1"/>
    <col min="2568" max="2568" width="14.28515625" style="316" customWidth="1"/>
    <col min="2569" max="2569" width="11.140625" style="316" customWidth="1"/>
    <col min="2570" max="2570" width="11.5703125" style="316" customWidth="1"/>
    <col min="2571" max="2571" width="13.42578125" style="316" customWidth="1"/>
    <col min="2572" max="2573" width="9.140625" style="316"/>
    <col min="2574" max="2574" width="13.140625" style="316" customWidth="1"/>
    <col min="2575" max="2575" width="13.85546875" style="316" customWidth="1"/>
    <col min="2576" max="2816" width="9.140625" style="316"/>
    <col min="2817" max="2817" width="10.42578125" style="316" customWidth="1"/>
    <col min="2818" max="2818" width="11.28515625" style="316" customWidth="1"/>
    <col min="2819" max="2819" width="7.85546875" style="316" customWidth="1"/>
    <col min="2820" max="2823" width="7.7109375" style="316" customWidth="1"/>
    <col min="2824" max="2824" width="14.28515625" style="316" customWidth="1"/>
    <col min="2825" max="2825" width="11.140625" style="316" customWidth="1"/>
    <col min="2826" max="2826" width="11.5703125" style="316" customWidth="1"/>
    <col min="2827" max="2827" width="13.42578125" style="316" customWidth="1"/>
    <col min="2828" max="2829" width="9.140625" style="316"/>
    <col min="2830" max="2830" width="13.140625" style="316" customWidth="1"/>
    <col min="2831" max="2831" width="13.85546875" style="316" customWidth="1"/>
    <col min="2832" max="3072" width="9.140625" style="316"/>
    <col min="3073" max="3073" width="10.42578125" style="316" customWidth="1"/>
    <col min="3074" max="3074" width="11.28515625" style="316" customWidth="1"/>
    <col min="3075" max="3075" width="7.85546875" style="316" customWidth="1"/>
    <col min="3076" max="3079" width="7.7109375" style="316" customWidth="1"/>
    <col min="3080" max="3080" width="14.28515625" style="316" customWidth="1"/>
    <col min="3081" max="3081" width="11.140625" style="316" customWidth="1"/>
    <col min="3082" max="3082" width="11.5703125" style="316" customWidth="1"/>
    <col min="3083" max="3083" width="13.42578125" style="316" customWidth="1"/>
    <col min="3084" max="3085" width="9.140625" style="316"/>
    <col min="3086" max="3086" width="13.140625" style="316" customWidth="1"/>
    <col min="3087" max="3087" width="13.85546875" style="316" customWidth="1"/>
    <col min="3088" max="3328" width="9.140625" style="316"/>
    <col min="3329" max="3329" width="10.42578125" style="316" customWidth="1"/>
    <col min="3330" max="3330" width="11.28515625" style="316" customWidth="1"/>
    <col min="3331" max="3331" width="7.85546875" style="316" customWidth="1"/>
    <col min="3332" max="3335" width="7.7109375" style="316" customWidth="1"/>
    <col min="3336" max="3336" width="14.28515625" style="316" customWidth="1"/>
    <col min="3337" max="3337" width="11.140625" style="316" customWidth="1"/>
    <col min="3338" max="3338" width="11.5703125" style="316" customWidth="1"/>
    <col min="3339" max="3339" width="13.42578125" style="316" customWidth="1"/>
    <col min="3340" max="3341" width="9.140625" style="316"/>
    <col min="3342" max="3342" width="13.140625" style="316" customWidth="1"/>
    <col min="3343" max="3343" width="13.85546875" style="316" customWidth="1"/>
    <col min="3344" max="3584" width="9.140625" style="316"/>
    <col min="3585" max="3585" width="10.42578125" style="316" customWidth="1"/>
    <col min="3586" max="3586" width="11.28515625" style="316" customWidth="1"/>
    <col min="3587" max="3587" width="7.85546875" style="316" customWidth="1"/>
    <col min="3588" max="3591" width="7.7109375" style="316" customWidth="1"/>
    <col min="3592" max="3592" width="14.28515625" style="316" customWidth="1"/>
    <col min="3593" max="3593" width="11.140625" style="316" customWidth="1"/>
    <col min="3594" max="3594" width="11.5703125" style="316" customWidth="1"/>
    <col min="3595" max="3595" width="13.42578125" style="316" customWidth="1"/>
    <col min="3596" max="3597" width="9.140625" style="316"/>
    <col min="3598" max="3598" width="13.140625" style="316" customWidth="1"/>
    <col min="3599" max="3599" width="13.85546875" style="316" customWidth="1"/>
    <col min="3600" max="3840" width="9.140625" style="316"/>
    <col min="3841" max="3841" width="10.42578125" style="316" customWidth="1"/>
    <col min="3842" max="3842" width="11.28515625" style="316" customWidth="1"/>
    <col min="3843" max="3843" width="7.85546875" style="316" customWidth="1"/>
    <col min="3844" max="3847" width="7.7109375" style="316" customWidth="1"/>
    <col min="3848" max="3848" width="14.28515625" style="316" customWidth="1"/>
    <col min="3849" max="3849" width="11.140625" style="316" customWidth="1"/>
    <col min="3850" max="3850" width="11.5703125" style="316" customWidth="1"/>
    <col min="3851" max="3851" width="13.42578125" style="316" customWidth="1"/>
    <col min="3852" max="3853" width="9.140625" style="316"/>
    <col min="3854" max="3854" width="13.140625" style="316" customWidth="1"/>
    <col min="3855" max="3855" width="13.85546875" style="316" customWidth="1"/>
    <col min="3856" max="4096" width="9.140625" style="316"/>
    <col min="4097" max="4097" width="10.42578125" style="316" customWidth="1"/>
    <col min="4098" max="4098" width="11.28515625" style="316" customWidth="1"/>
    <col min="4099" max="4099" width="7.85546875" style="316" customWidth="1"/>
    <col min="4100" max="4103" width="7.7109375" style="316" customWidth="1"/>
    <col min="4104" max="4104" width="14.28515625" style="316" customWidth="1"/>
    <col min="4105" max="4105" width="11.140625" style="316" customWidth="1"/>
    <col min="4106" max="4106" width="11.5703125" style="316" customWidth="1"/>
    <col min="4107" max="4107" width="13.42578125" style="316" customWidth="1"/>
    <col min="4108" max="4109" width="9.140625" style="316"/>
    <col min="4110" max="4110" width="13.140625" style="316" customWidth="1"/>
    <col min="4111" max="4111" width="13.85546875" style="316" customWidth="1"/>
    <col min="4112" max="4352" width="9.140625" style="316"/>
    <col min="4353" max="4353" width="10.42578125" style="316" customWidth="1"/>
    <col min="4354" max="4354" width="11.28515625" style="316" customWidth="1"/>
    <col min="4355" max="4355" width="7.85546875" style="316" customWidth="1"/>
    <col min="4356" max="4359" width="7.7109375" style="316" customWidth="1"/>
    <col min="4360" max="4360" width="14.28515625" style="316" customWidth="1"/>
    <col min="4361" max="4361" width="11.140625" style="316" customWidth="1"/>
    <col min="4362" max="4362" width="11.5703125" style="316" customWidth="1"/>
    <col min="4363" max="4363" width="13.42578125" style="316" customWidth="1"/>
    <col min="4364" max="4365" width="9.140625" style="316"/>
    <col min="4366" max="4366" width="13.140625" style="316" customWidth="1"/>
    <col min="4367" max="4367" width="13.85546875" style="316" customWidth="1"/>
    <col min="4368" max="4608" width="9.140625" style="316"/>
    <col min="4609" max="4609" width="10.42578125" style="316" customWidth="1"/>
    <col min="4610" max="4610" width="11.28515625" style="316" customWidth="1"/>
    <col min="4611" max="4611" width="7.85546875" style="316" customWidth="1"/>
    <col min="4612" max="4615" width="7.7109375" style="316" customWidth="1"/>
    <col min="4616" max="4616" width="14.28515625" style="316" customWidth="1"/>
    <col min="4617" max="4617" width="11.140625" style="316" customWidth="1"/>
    <col min="4618" max="4618" width="11.5703125" style="316" customWidth="1"/>
    <col min="4619" max="4619" width="13.42578125" style="316" customWidth="1"/>
    <col min="4620" max="4621" width="9.140625" style="316"/>
    <col min="4622" max="4622" width="13.140625" style="316" customWidth="1"/>
    <col min="4623" max="4623" width="13.85546875" style="316" customWidth="1"/>
    <col min="4624" max="4864" width="9.140625" style="316"/>
    <col min="4865" max="4865" width="10.42578125" style="316" customWidth="1"/>
    <col min="4866" max="4866" width="11.28515625" style="316" customWidth="1"/>
    <col min="4867" max="4867" width="7.85546875" style="316" customWidth="1"/>
    <col min="4868" max="4871" width="7.7109375" style="316" customWidth="1"/>
    <col min="4872" max="4872" width="14.28515625" style="316" customWidth="1"/>
    <col min="4873" max="4873" width="11.140625" style="316" customWidth="1"/>
    <col min="4874" max="4874" width="11.5703125" style="316" customWidth="1"/>
    <col min="4875" max="4875" width="13.42578125" style="316" customWidth="1"/>
    <col min="4876" max="4877" width="9.140625" style="316"/>
    <col min="4878" max="4878" width="13.140625" style="316" customWidth="1"/>
    <col min="4879" max="4879" width="13.85546875" style="316" customWidth="1"/>
    <col min="4880" max="5120" width="9.140625" style="316"/>
    <col min="5121" max="5121" width="10.42578125" style="316" customWidth="1"/>
    <col min="5122" max="5122" width="11.28515625" style="316" customWidth="1"/>
    <col min="5123" max="5123" width="7.85546875" style="316" customWidth="1"/>
    <col min="5124" max="5127" width="7.7109375" style="316" customWidth="1"/>
    <col min="5128" max="5128" width="14.28515625" style="316" customWidth="1"/>
    <col min="5129" max="5129" width="11.140625" style="316" customWidth="1"/>
    <col min="5130" max="5130" width="11.5703125" style="316" customWidth="1"/>
    <col min="5131" max="5131" width="13.42578125" style="316" customWidth="1"/>
    <col min="5132" max="5133" width="9.140625" style="316"/>
    <col min="5134" max="5134" width="13.140625" style="316" customWidth="1"/>
    <col min="5135" max="5135" width="13.85546875" style="316" customWidth="1"/>
    <col min="5136" max="5376" width="9.140625" style="316"/>
    <col min="5377" max="5377" width="10.42578125" style="316" customWidth="1"/>
    <col min="5378" max="5378" width="11.28515625" style="316" customWidth="1"/>
    <col min="5379" max="5379" width="7.85546875" style="316" customWidth="1"/>
    <col min="5380" max="5383" width="7.7109375" style="316" customWidth="1"/>
    <col min="5384" max="5384" width="14.28515625" style="316" customWidth="1"/>
    <col min="5385" max="5385" width="11.140625" style="316" customWidth="1"/>
    <col min="5386" max="5386" width="11.5703125" style="316" customWidth="1"/>
    <col min="5387" max="5387" width="13.42578125" style="316" customWidth="1"/>
    <col min="5388" max="5389" width="9.140625" style="316"/>
    <col min="5390" max="5390" width="13.140625" style="316" customWidth="1"/>
    <col min="5391" max="5391" width="13.85546875" style="316" customWidth="1"/>
    <col min="5392" max="5632" width="9.140625" style="316"/>
    <col min="5633" max="5633" width="10.42578125" style="316" customWidth="1"/>
    <col min="5634" max="5634" width="11.28515625" style="316" customWidth="1"/>
    <col min="5635" max="5635" width="7.85546875" style="316" customWidth="1"/>
    <col min="5636" max="5639" width="7.7109375" style="316" customWidth="1"/>
    <col min="5640" max="5640" width="14.28515625" style="316" customWidth="1"/>
    <col min="5641" max="5641" width="11.140625" style="316" customWidth="1"/>
    <col min="5642" max="5642" width="11.5703125" style="316" customWidth="1"/>
    <col min="5643" max="5643" width="13.42578125" style="316" customWidth="1"/>
    <col min="5644" max="5645" width="9.140625" style="316"/>
    <col min="5646" max="5646" width="13.140625" style="316" customWidth="1"/>
    <col min="5647" max="5647" width="13.85546875" style="316" customWidth="1"/>
    <col min="5648" max="5888" width="9.140625" style="316"/>
    <col min="5889" max="5889" width="10.42578125" style="316" customWidth="1"/>
    <col min="5890" max="5890" width="11.28515625" style="316" customWidth="1"/>
    <col min="5891" max="5891" width="7.85546875" style="316" customWidth="1"/>
    <col min="5892" max="5895" width="7.7109375" style="316" customWidth="1"/>
    <col min="5896" max="5896" width="14.28515625" style="316" customWidth="1"/>
    <col min="5897" max="5897" width="11.140625" style="316" customWidth="1"/>
    <col min="5898" max="5898" width="11.5703125" style="316" customWidth="1"/>
    <col min="5899" max="5899" width="13.42578125" style="316" customWidth="1"/>
    <col min="5900" max="5901" width="9.140625" style="316"/>
    <col min="5902" max="5902" width="13.140625" style="316" customWidth="1"/>
    <col min="5903" max="5903" width="13.85546875" style="316" customWidth="1"/>
    <col min="5904" max="6144" width="9.140625" style="316"/>
    <col min="6145" max="6145" width="10.42578125" style="316" customWidth="1"/>
    <col min="6146" max="6146" width="11.28515625" style="316" customWidth="1"/>
    <col min="6147" max="6147" width="7.85546875" style="316" customWidth="1"/>
    <col min="6148" max="6151" width="7.7109375" style="316" customWidth="1"/>
    <col min="6152" max="6152" width="14.28515625" style="316" customWidth="1"/>
    <col min="6153" max="6153" width="11.140625" style="316" customWidth="1"/>
    <col min="6154" max="6154" width="11.5703125" style="316" customWidth="1"/>
    <col min="6155" max="6155" width="13.42578125" style="316" customWidth="1"/>
    <col min="6156" max="6157" width="9.140625" style="316"/>
    <col min="6158" max="6158" width="13.140625" style="316" customWidth="1"/>
    <col min="6159" max="6159" width="13.85546875" style="316" customWidth="1"/>
    <col min="6160" max="6400" width="9.140625" style="316"/>
    <col min="6401" max="6401" width="10.42578125" style="316" customWidth="1"/>
    <col min="6402" max="6402" width="11.28515625" style="316" customWidth="1"/>
    <col min="6403" max="6403" width="7.85546875" style="316" customWidth="1"/>
    <col min="6404" max="6407" width="7.7109375" style="316" customWidth="1"/>
    <col min="6408" max="6408" width="14.28515625" style="316" customWidth="1"/>
    <col min="6409" max="6409" width="11.140625" style="316" customWidth="1"/>
    <col min="6410" max="6410" width="11.5703125" style="316" customWidth="1"/>
    <col min="6411" max="6411" width="13.42578125" style="316" customWidth="1"/>
    <col min="6412" max="6413" width="9.140625" style="316"/>
    <col min="6414" max="6414" width="13.140625" style="316" customWidth="1"/>
    <col min="6415" max="6415" width="13.85546875" style="316" customWidth="1"/>
    <col min="6416" max="6656" width="9.140625" style="316"/>
    <col min="6657" max="6657" width="10.42578125" style="316" customWidth="1"/>
    <col min="6658" max="6658" width="11.28515625" style="316" customWidth="1"/>
    <col min="6659" max="6659" width="7.85546875" style="316" customWidth="1"/>
    <col min="6660" max="6663" width="7.7109375" style="316" customWidth="1"/>
    <col min="6664" max="6664" width="14.28515625" style="316" customWidth="1"/>
    <col min="6665" max="6665" width="11.140625" style="316" customWidth="1"/>
    <col min="6666" max="6666" width="11.5703125" style="316" customWidth="1"/>
    <col min="6667" max="6667" width="13.42578125" style="316" customWidth="1"/>
    <col min="6668" max="6669" width="9.140625" style="316"/>
    <col min="6670" max="6670" width="13.140625" style="316" customWidth="1"/>
    <col min="6671" max="6671" width="13.85546875" style="316" customWidth="1"/>
    <col min="6672" max="6912" width="9.140625" style="316"/>
    <col min="6913" max="6913" width="10.42578125" style="316" customWidth="1"/>
    <col min="6914" max="6914" width="11.28515625" style="316" customWidth="1"/>
    <col min="6915" max="6915" width="7.85546875" style="316" customWidth="1"/>
    <col min="6916" max="6919" width="7.7109375" style="316" customWidth="1"/>
    <col min="6920" max="6920" width="14.28515625" style="316" customWidth="1"/>
    <col min="6921" max="6921" width="11.140625" style="316" customWidth="1"/>
    <col min="6922" max="6922" width="11.5703125" style="316" customWidth="1"/>
    <col min="6923" max="6923" width="13.42578125" style="316" customWidth="1"/>
    <col min="6924" max="6925" width="9.140625" style="316"/>
    <col min="6926" max="6926" width="13.140625" style="316" customWidth="1"/>
    <col min="6927" max="6927" width="13.85546875" style="316" customWidth="1"/>
    <col min="6928" max="7168" width="9.140625" style="316"/>
    <col min="7169" max="7169" width="10.42578125" style="316" customWidth="1"/>
    <col min="7170" max="7170" width="11.28515625" style="316" customWidth="1"/>
    <col min="7171" max="7171" width="7.85546875" style="316" customWidth="1"/>
    <col min="7172" max="7175" width="7.7109375" style="316" customWidth="1"/>
    <col min="7176" max="7176" width="14.28515625" style="316" customWidth="1"/>
    <col min="7177" max="7177" width="11.140625" style="316" customWidth="1"/>
    <col min="7178" max="7178" width="11.5703125" style="316" customWidth="1"/>
    <col min="7179" max="7179" width="13.42578125" style="316" customWidth="1"/>
    <col min="7180" max="7181" width="9.140625" style="316"/>
    <col min="7182" max="7182" width="13.140625" style="316" customWidth="1"/>
    <col min="7183" max="7183" width="13.85546875" style="316" customWidth="1"/>
    <col min="7184" max="7424" width="9.140625" style="316"/>
    <col min="7425" max="7425" width="10.42578125" style="316" customWidth="1"/>
    <col min="7426" max="7426" width="11.28515625" style="316" customWidth="1"/>
    <col min="7427" max="7427" width="7.85546875" style="316" customWidth="1"/>
    <col min="7428" max="7431" width="7.7109375" style="316" customWidth="1"/>
    <col min="7432" max="7432" width="14.28515625" style="316" customWidth="1"/>
    <col min="7433" max="7433" width="11.140625" style="316" customWidth="1"/>
    <col min="7434" max="7434" width="11.5703125" style="316" customWidth="1"/>
    <col min="7435" max="7435" width="13.42578125" style="316" customWidth="1"/>
    <col min="7436" max="7437" width="9.140625" style="316"/>
    <col min="7438" max="7438" width="13.140625" style="316" customWidth="1"/>
    <col min="7439" max="7439" width="13.85546875" style="316" customWidth="1"/>
    <col min="7440" max="7680" width="9.140625" style="316"/>
    <col min="7681" max="7681" width="10.42578125" style="316" customWidth="1"/>
    <col min="7682" max="7682" width="11.28515625" style="316" customWidth="1"/>
    <col min="7683" max="7683" width="7.85546875" style="316" customWidth="1"/>
    <col min="7684" max="7687" width="7.7109375" style="316" customWidth="1"/>
    <col min="7688" max="7688" width="14.28515625" style="316" customWidth="1"/>
    <col min="7689" max="7689" width="11.140625" style="316" customWidth="1"/>
    <col min="7690" max="7690" width="11.5703125" style="316" customWidth="1"/>
    <col min="7691" max="7691" width="13.42578125" style="316" customWidth="1"/>
    <col min="7692" max="7693" width="9.140625" style="316"/>
    <col min="7694" max="7694" width="13.140625" style="316" customWidth="1"/>
    <col min="7695" max="7695" width="13.85546875" style="316" customWidth="1"/>
    <col min="7696" max="7936" width="9.140625" style="316"/>
    <col min="7937" max="7937" width="10.42578125" style="316" customWidth="1"/>
    <col min="7938" max="7938" width="11.28515625" style="316" customWidth="1"/>
    <col min="7939" max="7939" width="7.85546875" style="316" customWidth="1"/>
    <col min="7940" max="7943" width="7.7109375" style="316" customWidth="1"/>
    <col min="7944" max="7944" width="14.28515625" style="316" customWidth="1"/>
    <col min="7945" max="7945" width="11.140625" style="316" customWidth="1"/>
    <col min="7946" max="7946" width="11.5703125" style="316" customWidth="1"/>
    <col min="7947" max="7947" width="13.42578125" style="316" customWidth="1"/>
    <col min="7948" max="7949" width="9.140625" style="316"/>
    <col min="7950" max="7950" width="13.140625" style="316" customWidth="1"/>
    <col min="7951" max="7951" width="13.85546875" style="316" customWidth="1"/>
    <col min="7952" max="8192" width="9.140625" style="316"/>
    <col min="8193" max="8193" width="10.42578125" style="316" customWidth="1"/>
    <col min="8194" max="8194" width="11.28515625" style="316" customWidth="1"/>
    <col min="8195" max="8195" width="7.85546875" style="316" customWidth="1"/>
    <col min="8196" max="8199" width="7.7109375" style="316" customWidth="1"/>
    <col min="8200" max="8200" width="14.28515625" style="316" customWidth="1"/>
    <col min="8201" max="8201" width="11.140625" style="316" customWidth="1"/>
    <col min="8202" max="8202" width="11.5703125" style="316" customWidth="1"/>
    <col min="8203" max="8203" width="13.42578125" style="316" customWidth="1"/>
    <col min="8204" max="8205" width="9.140625" style="316"/>
    <col min="8206" max="8206" width="13.140625" style="316" customWidth="1"/>
    <col min="8207" max="8207" width="13.85546875" style="316" customWidth="1"/>
    <col min="8208" max="8448" width="9.140625" style="316"/>
    <col min="8449" max="8449" width="10.42578125" style="316" customWidth="1"/>
    <col min="8450" max="8450" width="11.28515625" style="316" customWidth="1"/>
    <col min="8451" max="8451" width="7.85546875" style="316" customWidth="1"/>
    <col min="8452" max="8455" width="7.7109375" style="316" customWidth="1"/>
    <col min="8456" max="8456" width="14.28515625" style="316" customWidth="1"/>
    <col min="8457" max="8457" width="11.140625" style="316" customWidth="1"/>
    <col min="8458" max="8458" width="11.5703125" style="316" customWidth="1"/>
    <col min="8459" max="8459" width="13.42578125" style="316" customWidth="1"/>
    <col min="8460" max="8461" width="9.140625" style="316"/>
    <col min="8462" max="8462" width="13.140625" style="316" customWidth="1"/>
    <col min="8463" max="8463" width="13.85546875" style="316" customWidth="1"/>
    <col min="8464" max="8704" width="9.140625" style="316"/>
    <col min="8705" max="8705" width="10.42578125" style="316" customWidth="1"/>
    <col min="8706" max="8706" width="11.28515625" style="316" customWidth="1"/>
    <col min="8707" max="8707" width="7.85546875" style="316" customWidth="1"/>
    <col min="8708" max="8711" width="7.7109375" style="316" customWidth="1"/>
    <col min="8712" max="8712" width="14.28515625" style="316" customWidth="1"/>
    <col min="8713" max="8713" width="11.140625" style="316" customWidth="1"/>
    <col min="8714" max="8714" width="11.5703125" style="316" customWidth="1"/>
    <col min="8715" max="8715" width="13.42578125" style="316" customWidth="1"/>
    <col min="8716" max="8717" width="9.140625" style="316"/>
    <col min="8718" max="8718" width="13.140625" style="316" customWidth="1"/>
    <col min="8719" max="8719" width="13.85546875" style="316" customWidth="1"/>
    <col min="8720" max="8960" width="9.140625" style="316"/>
    <col min="8961" max="8961" width="10.42578125" style="316" customWidth="1"/>
    <col min="8962" max="8962" width="11.28515625" style="316" customWidth="1"/>
    <col min="8963" max="8963" width="7.85546875" style="316" customWidth="1"/>
    <col min="8964" max="8967" width="7.7109375" style="316" customWidth="1"/>
    <col min="8968" max="8968" width="14.28515625" style="316" customWidth="1"/>
    <col min="8969" max="8969" width="11.140625" style="316" customWidth="1"/>
    <col min="8970" max="8970" width="11.5703125" style="316" customWidth="1"/>
    <col min="8971" max="8971" width="13.42578125" style="316" customWidth="1"/>
    <col min="8972" max="8973" width="9.140625" style="316"/>
    <col min="8974" max="8974" width="13.140625" style="316" customWidth="1"/>
    <col min="8975" max="8975" width="13.85546875" style="316" customWidth="1"/>
    <col min="8976" max="9216" width="9.140625" style="316"/>
    <col min="9217" max="9217" width="10.42578125" style="316" customWidth="1"/>
    <col min="9218" max="9218" width="11.28515625" style="316" customWidth="1"/>
    <col min="9219" max="9219" width="7.85546875" style="316" customWidth="1"/>
    <col min="9220" max="9223" width="7.7109375" style="316" customWidth="1"/>
    <col min="9224" max="9224" width="14.28515625" style="316" customWidth="1"/>
    <col min="9225" max="9225" width="11.140625" style="316" customWidth="1"/>
    <col min="9226" max="9226" width="11.5703125" style="316" customWidth="1"/>
    <col min="9227" max="9227" width="13.42578125" style="316" customWidth="1"/>
    <col min="9228" max="9229" width="9.140625" style="316"/>
    <col min="9230" max="9230" width="13.140625" style="316" customWidth="1"/>
    <col min="9231" max="9231" width="13.85546875" style="316" customWidth="1"/>
    <col min="9232" max="9472" width="9.140625" style="316"/>
    <col min="9473" max="9473" width="10.42578125" style="316" customWidth="1"/>
    <col min="9474" max="9474" width="11.28515625" style="316" customWidth="1"/>
    <col min="9475" max="9475" width="7.85546875" style="316" customWidth="1"/>
    <col min="9476" max="9479" width="7.7109375" style="316" customWidth="1"/>
    <col min="9480" max="9480" width="14.28515625" style="316" customWidth="1"/>
    <col min="9481" max="9481" width="11.140625" style="316" customWidth="1"/>
    <col min="9482" max="9482" width="11.5703125" style="316" customWidth="1"/>
    <col min="9483" max="9483" width="13.42578125" style="316" customWidth="1"/>
    <col min="9484" max="9485" width="9.140625" style="316"/>
    <col min="9486" max="9486" width="13.140625" style="316" customWidth="1"/>
    <col min="9487" max="9487" width="13.85546875" style="316" customWidth="1"/>
    <col min="9488" max="9728" width="9.140625" style="316"/>
    <col min="9729" max="9729" width="10.42578125" style="316" customWidth="1"/>
    <col min="9730" max="9730" width="11.28515625" style="316" customWidth="1"/>
    <col min="9731" max="9731" width="7.85546875" style="316" customWidth="1"/>
    <col min="9732" max="9735" width="7.7109375" style="316" customWidth="1"/>
    <col min="9736" max="9736" width="14.28515625" style="316" customWidth="1"/>
    <col min="9737" max="9737" width="11.140625" style="316" customWidth="1"/>
    <col min="9738" max="9738" width="11.5703125" style="316" customWidth="1"/>
    <col min="9739" max="9739" width="13.42578125" style="316" customWidth="1"/>
    <col min="9740" max="9741" width="9.140625" style="316"/>
    <col min="9742" max="9742" width="13.140625" style="316" customWidth="1"/>
    <col min="9743" max="9743" width="13.85546875" style="316" customWidth="1"/>
    <col min="9744" max="9984" width="9.140625" style="316"/>
    <col min="9985" max="9985" width="10.42578125" style="316" customWidth="1"/>
    <col min="9986" max="9986" width="11.28515625" style="316" customWidth="1"/>
    <col min="9987" max="9987" width="7.85546875" style="316" customWidth="1"/>
    <col min="9988" max="9991" width="7.7109375" style="316" customWidth="1"/>
    <col min="9992" max="9992" width="14.28515625" style="316" customWidth="1"/>
    <col min="9993" max="9993" width="11.140625" style="316" customWidth="1"/>
    <col min="9994" max="9994" width="11.5703125" style="316" customWidth="1"/>
    <col min="9995" max="9995" width="13.42578125" style="316" customWidth="1"/>
    <col min="9996" max="9997" width="9.140625" style="316"/>
    <col min="9998" max="9998" width="13.140625" style="316" customWidth="1"/>
    <col min="9999" max="9999" width="13.85546875" style="316" customWidth="1"/>
    <col min="10000" max="10240" width="9.140625" style="316"/>
    <col min="10241" max="10241" width="10.42578125" style="316" customWidth="1"/>
    <col min="10242" max="10242" width="11.28515625" style="316" customWidth="1"/>
    <col min="10243" max="10243" width="7.85546875" style="316" customWidth="1"/>
    <col min="10244" max="10247" width="7.7109375" style="316" customWidth="1"/>
    <col min="10248" max="10248" width="14.28515625" style="316" customWidth="1"/>
    <col min="10249" max="10249" width="11.140625" style="316" customWidth="1"/>
    <col min="10250" max="10250" width="11.5703125" style="316" customWidth="1"/>
    <col min="10251" max="10251" width="13.42578125" style="316" customWidth="1"/>
    <col min="10252" max="10253" width="9.140625" style="316"/>
    <col min="10254" max="10254" width="13.140625" style="316" customWidth="1"/>
    <col min="10255" max="10255" width="13.85546875" style="316" customWidth="1"/>
    <col min="10256" max="10496" width="9.140625" style="316"/>
    <col min="10497" max="10497" width="10.42578125" style="316" customWidth="1"/>
    <col min="10498" max="10498" width="11.28515625" style="316" customWidth="1"/>
    <col min="10499" max="10499" width="7.85546875" style="316" customWidth="1"/>
    <col min="10500" max="10503" width="7.7109375" style="316" customWidth="1"/>
    <col min="10504" max="10504" width="14.28515625" style="316" customWidth="1"/>
    <col min="10505" max="10505" width="11.140625" style="316" customWidth="1"/>
    <col min="10506" max="10506" width="11.5703125" style="316" customWidth="1"/>
    <col min="10507" max="10507" width="13.42578125" style="316" customWidth="1"/>
    <col min="10508" max="10509" width="9.140625" style="316"/>
    <col min="10510" max="10510" width="13.140625" style="316" customWidth="1"/>
    <col min="10511" max="10511" width="13.85546875" style="316" customWidth="1"/>
    <col min="10512" max="10752" width="9.140625" style="316"/>
    <col min="10753" max="10753" width="10.42578125" style="316" customWidth="1"/>
    <col min="10754" max="10754" width="11.28515625" style="316" customWidth="1"/>
    <col min="10755" max="10755" width="7.85546875" style="316" customWidth="1"/>
    <col min="10756" max="10759" width="7.7109375" style="316" customWidth="1"/>
    <col min="10760" max="10760" width="14.28515625" style="316" customWidth="1"/>
    <col min="10761" max="10761" width="11.140625" style="316" customWidth="1"/>
    <col min="10762" max="10762" width="11.5703125" style="316" customWidth="1"/>
    <col min="10763" max="10763" width="13.42578125" style="316" customWidth="1"/>
    <col min="10764" max="10765" width="9.140625" style="316"/>
    <col min="10766" max="10766" width="13.140625" style="316" customWidth="1"/>
    <col min="10767" max="10767" width="13.85546875" style="316" customWidth="1"/>
    <col min="10768" max="11008" width="9.140625" style="316"/>
    <col min="11009" max="11009" width="10.42578125" style="316" customWidth="1"/>
    <col min="11010" max="11010" width="11.28515625" style="316" customWidth="1"/>
    <col min="11011" max="11011" width="7.85546875" style="316" customWidth="1"/>
    <col min="11012" max="11015" width="7.7109375" style="316" customWidth="1"/>
    <col min="11016" max="11016" width="14.28515625" style="316" customWidth="1"/>
    <col min="11017" max="11017" width="11.140625" style="316" customWidth="1"/>
    <col min="11018" max="11018" width="11.5703125" style="316" customWidth="1"/>
    <col min="11019" max="11019" width="13.42578125" style="316" customWidth="1"/>
    <col min="11020" max="11021" width="9.140625" style="316"/>
    <col min="11022" max="11022" width="13.140625" style="316" customWidth="1"/>
    <col min="11023" max="11023" width="13.85546875" style="316" customWidth="1"/>
    <col min="11024" max="11264" width="9.140625" style="316"/>
    <col min="11265" max="11265" width="10.42578125" style="316" customWidth="1"/>
    <col min="11266" max="11266" width="11.28515625" style="316" customWidth="1"/>
    <col min="11267" max="11267" width="7.85546875" style="316" customWidth="1"/>
    <col min="11268" max="11271" width="7.7109375" style="316" customWidth="1"/>
    <col min="11272" max="11272" width="14.28515625" style="316" customWidth="1"/>
    <col min="11273" max="11273" width="11.140625" style="316" customWidth="1"/>
    <col min="11274" max="11274" width="11.5703125" style="316" customWidth="1"/>
    <col min="11275" max="11275" width="13.42578125" style="316" customWidth="1"/>
    <col min="11276" max="11277" width="9.140625" style="316"/>
    <col min="11278" max="11278" width="13.140625" style="316" customWidth="1"/>
    <col min="11279" max="11279" width="13.85546875" style="316" customWidth="1"/>
    <col min="11280" max="11520" width="9.140625" style="316"/>
    <col min="11521" max="11521" width="10.42578125" style="316" customWidth="1"/>
    <col min="11522" max="11522" width="11.28515625" style="316" customWidth="1"/>
    <col min="11523" max="11523" width="7.85546875" style="316" customWidth="1"/>
    <col min="11524" max="11527" width="7.7109375" style="316" customWidth="1"/>
    <col min="11528" max="11528" width="14.28515625" style="316" customWidth="1"/>
    <col min="11529" max="11529" width="11.140625" style="316" customWidth="1"/>
    <col min="11530" max="11530" width="11.5703125" style="316" customWidth="1"/>
    <col min="11531" max="11531" width="13.42578125" style="316" customWidth="1"/>
    <col min="11532" max="11533" width="9.140625" style="316"/>
    <col min="11534" max="11534" width="13.140625" style="316" customWidth="1"/>
    <col min="11535" max="11535" width="13.85546875" style="316" customWidth="1"/>
    <col min="11536" max="11776" width="9.140625" style="316"/>
    <col min="11777" max="11777" width="10.42578125" style="316" customWidth="1"/>
    <col min="11778" max="11778" width="11.28515625" style="316" customWidth="1"/>
    <col min="11779" max="11779" width="7.85546875" style="316" customWidth="1"/>
    <col min="11780" max="11783" width="7.7109375" style="316" customWidth="1"/>
    <col min="11784" max="11784" width="14.28515625" style="316" customWidth="1"/>
    <col min="11785" max="11785" width="11.140625" style="316" customWidth="1"/>
    <col min="11786" max="11786" width="11.5703125" style="316" customWidth="1"/>
    <col min="11787" max="11787" width="13.42578125" style="316" customWidth="1"/>
    <col min="11788" max="11789" width="9.140625" style="316"/>
    <col min="11790" max="11790" width="13.140625" style="316" customWidth="1"/>
    <col min="11791" max="11791" width="13.85546875" style="316" customWidth="1"/>
    <col min="11792" max="12032" width="9.140625" style="316"/>
    <col min="12033" max="12033" width="10.42578125" style="316" customWidth="1"/>
    <col min="12034" max="12034" width="11.28515625" style="316" customWidth="1"/>
    <col min="12035" max="12035" width="7.85546875" style="316" customWidth="1"/>
    <col min="12036" max="12039" width="7.7109375" style="316" customWidth="1"/>
    <col min="12040" max="12040" width="14.28515625" style="316" customWidth="1"/>
    <col min="12041" max="12041" width="11.140625" style="316" customWidth="1"/>
    <col min="12042" max="12042" width="11.5703125" style="316" customWidth="1"/>
    <col min="12043" max="12043" width="13.42578125" style="316" customWidth="1"/>
    <col min="12044" max="12045" width="9.140625" style="316"/>
    <col min="12046" max="12046" width="13.140625" style="316" customWidth="1"/>
    <col min="12047" max="12047" width="13.85546875" style="316" customWidth="1"/>
    <col min="12048" max="12288" width="9.140625" style="316"/>
    <col min="12289" max="12289" width="10.42578125" style="316" customWidth="1"/>
    <col min="12290" max="12290" width="11.28515625" style="316" customWidth="1"/>
    <col min="12291" max="12291" width="7.85546875" style="316" customWidth="1"/>
    <col min="12292" max="12295" width="7.7109375" style="316" customWidth="1"/>
    <col min="12296" max="12296" width="14.28515625" style="316" customWidth="1"/>
    <col min="12297" max="12297" width="11.140625" style="316" customWidth="1"/>
    <col min="12298" max="12298" width="11.5703125" style="316" customWidth="1"/>
    <col min="12299" max="12299" width="13.42578125" style="316" customWidth="1"/>
    <col min="12300" max="12301" width="9.140625" style="316"/>
    <col min="12302" max="12302" width="13.140625" style="316" customWidth="1"/>
    <col min="12303" max="12303" width="13.85546875" style="316" customWidth="1"/>
    <col min="12304" max="12544" width="9.140625" style="316"/>
    <col min="12545" max="12545" width="10.42578125" style="316" customWidth="1"/>
    <col min="12546" max="12546" width="11.28515625" style="316" customWidth="1"/>
    <col min="12547" max="12547" width="7.85546875" style="316" customWidth="1"/>
    <col min="12548" max="12551" width="7.7109375" style="316" customWidth="1"/>
    <col min="12552" max="12552" width="14.28515625" style="316" customWidth="1"/>
    <col min="12553" max="12553" width="11.140625" style="316" customWidth="1"/>
    <col min="12554" max="12554" width="11.5703125" style="316" customWidth="1"/>
    <col min="12555" max="12555" width="13.42578125" style="316" customWidth="1"/>
    <col min="12556" max="12557" width="9.140625" style="316"/>
    <col min="12558" max="12558" width="13.140625" style="316" customWidth="1"/>
    <col min="12559" max="12559" width="13.85546875" style="316" customWidth="1"/>
    <col min="12560" max="12800" width="9.140625" style="316"/>
    <col min="12801" max="12801" width="10.42578125" style="316" customWidth="1"/>
    <col min="12802" max="12802" width="11.28515625" style="316" customWidth="1"/>
    <col min="12803" max="12803" width="7.85546875" style="316" customWidth="1"/>
    <col min="12804" max="12807" width="7.7109375" style="316" customWidth="1"/>
    <col min="12808" max="12808" width="14.28515625" style="316" customWidth="1"/>
    <col min="12809" max="12809" width="11.140625" style="316" customWidth="1"/>
    <col min="12810" max="12810" width="11.5703125" style="316" customWidth="1"/>
    <col min="12811" max="12811" width="13.42578125" style="316" customWidth="1"/>
    <col min="12812" max="12813" width="9.140625" style="316"/>
    <col min="12814" max="12814" width="13.140625" style="316" customWidth="1"/>
    <col min="12815" max="12815" width="13.85546875" style="316" customWidth="1"/>
    <col min="12816" max="13056" width="9.140625" style="316"/>
    <col min="13057" max="13057" width="10.42578125" style="316" customWidth="1"/>
    <col min="13058" max="13058" width="11.28515625" style="316" customWidth="1"/>
    <col min="13059" max="13059" width="7.85546875" style="316" customWidth="1"/>
    <col min="13060" max="13063" width="7.7109375" style="316" customWidth="1"/>
    <col min="13064" max="13064" width="14.28515625" style="316" customWidth="1"/>
    <col min="13065" max="13065" width="11.140625" style="316" customWidth="1"/>
    <col min="13066" max="13066" width="11.5703125" style="316" customWidth="1"/>
    <col min="13067" max="13067" width="13.42578125" style="316" customWidth="1"/>
    <col min="13068" max="13069" width="9.140625" style="316"/>
    <col min="13070" max="13070" width="13.140625" style="316" customWidth="1"/>
    <col min="13071" max="13071" width="13.85546875" style="316" customWidth="1"/>
    <col min="13072" max="13312" width="9.140625" style="316"/>
    <col min="13313" max="13313" width="10.42578125" style="316" customWidth="1"/>
    <col min="13314" max="13314" width="11.28515625" style="316" customWidth="1"/>
    <col min="13315" max="13315" width="7.85546875" style="316" customWidth="1"/>
    <col min="13316" max="13319" width="7.7109375" style="316" customWidth="1"/>
    <col min="13320" max="13320" width="14.28515625" style="316" customWidth="1"/>
    <col min="13321" max="13321" width="11.140625" style="316" customWidth="1"/>
    <col min="13322" max="13322" width="11.5703125" style="316" customWidth="1"/>
    <col min="13323" max="13323" width="13.42578125" style="316" customWidth="1"/>
    <col min="13324" max="13325" width="9.140625" style="316"/>
    <col min="13326" max="13326" width="13.140625" style="316" customWidth="1"/>
    <col min="13327" max="13327" width="13.85546875" style="316" customWidth="1"/>
    <col min="13328" max="13568" width="9.140625" style="316"/>
    <col min="13569" max="13569" width="10.42578125" style="316" customWidth="1"/>
    <col min="13570" max="13570" width="11.28515625" style="316" customWidth="1"/>
    <col min="13571" max="13571" width="7.85546875" style="316" customWidth="1"/>
    <col min="13572" max="13575" width="7.7109375" style="316" customWidth="1"/>
    <col min="13576" max="13576" width="14.28515625" style="316" customWidth="1"/>
    <col min="13577" max="13577" width="11.140625" style="316" customWidth="1"/>
    <col min="13578" max="13578" width="11.5703125" style="316" customWidth="1"/>
    <col min="13579" max="13579" width="13.42578125" style="316" customWidth="1"/>
    <col min="13580" max="13581" width="9.140625" style="316"/>
    <col min="13582" max="13582" width="13.140625" style="316" customWidth="1"/>
    <col min="13583" max="13583" width="13.85546875" style="316" customWidth="1"/>
    <col min="13584" max="13824" width="9.140625" style="316"/>
    <col min="13825" max="13825" width="10.42578125" style="316" customWidth="1"/>
    <col min="13826" max="13826" width="11.28515625" style="316" customWidth="1"/>
    <col min="13827" max="13827" width="7.85546875" style="316" customWidth="1"/>
    <col min="13828" max="13831" width="7.7109375" style="316" customWidth="1"/>
    <col min="13832" max="13832" width="14.28515625" style="316" customWidth="1"/>
    <col min="13833" max="13833" width="11.140625" style="316" customWidth="1"/>
    <col min="13834" max="13834" width="11.5703125" style="316" customWidth="1"/>
    <col min="13835" max="13835" width="13.42578125" style="316" customWidth="1"/>
    <col min="13836" max="13837" width="9.140625" style="316"/>
    <col min="13838" max="13838" width="13.140625" style="316" customWidth="1"/>
    <col min="13839" max="13839" width="13.85546875" style="316" customWidth="1"/>
    <col min="13840" max="14080" width="9.140625" style="316"/>
    <col min="14081" max="14081" width="10.42578125" style="316" customWidth="1"/>
    <col min="14082" max="14082" width="11.28515625" style="316" customWidth="1"/>
    <col min="14083" max="14083" width="7.85546875" style="316" customWidth="1"/>
    <col min="14084" max="14087" width="7.7109375" style="316" customWidth="1"/>
    <col min="14088" max="14088" width="14.28515625" style="316" customWidth="1"/>
    <col min="14089" max="14089" width="11.140625" style="316" customWidth="1"/>
    <col min="14090" max="14090" width="11.5703125" style="316" customWidth="1"/>
    <col min="14091" max="14091" width="13.42578125" style="316" customWidth="1"/>
    <col min="14092" max="14093" width="9.140625" style="316"/>
    <col min="14094" max="14094" width="13.140625" style="316" customWidth="1"/>
    <col min="14095" max="14095" width="13.85546875" style="316" customWidth="1"/>
    <col min="14096" max="14336" width="9.140625" style="316"/>
    <col min="14337" max="14337" width="10.42578125" style="316" customWidth="1"/>
    <col min="14338" max="14338" width="11.28515625" style="316" customWidth="1"/>
    <col min="14339" max="14339" width="7.85546875" style="316" customWidth="1"/>
    <col min="14340" max="14343" width="7.7109375" style="316" customWidth="1"/>
    <col min="14344" max="14344" width="14.28515625" style="316" customWidth="1"/>
    <col min="14345" max="14345" width="11.140625" style="316" customWidth="1"/>
    <col min="14346" max="14346" width="11.5703125" style="316" customWidth="1"/>
    <col min="14347" max="14347" width="13.42578125" style="316" customWidth="1"/>
    <col min="14348" max="14349" width="9.140625" style="316"/>
    <col min="14350" max="14350" width="13.140625" style="316" customWidth="1"/>
    <col min="14351" max="14351" width="13.85546875" style="316" customWidth="1"/>
    <col min="14352" max="14592" width="9.140625" style="316"/>
    <col min="14593" max="14593" width="10.42578125" style="316" customWidth="1"/>
    <col min="14594" max="14594" width="11.28515625" style="316" customWidth="1"/>
    <col min="14595" max="14595" width="7.85546875" style="316" customWidth="1"/>
    <col min="14596" max="14599" width="7.7109375" style="316" customWidth="1"/>
    <col min="14600" max="14600" width="14.28515625" style="316" customWidth="1"/>
    <col min="14601" max="14601" width="11.140625" style="316" customWidth="1"/>
    <col min="14602" max="14602" width="11.5703125" style="316" customWidth="1"/>
    <col min="14603" max="14603" width="13.42578125" style="316" customWidth="1"/>
    <col min="14604" max="14605" width="9.140625" style="316"/>
    <col min="14606" max="14606" width="13.140625" style="316" customWidth="1"/>
    <col min="14607" max="14607" width="13.85546875" style="316" customWidth="1"/>
    <col min="14608" max="14848" width="9.140625" style="316"/>
    <col min="14849" max="14849" width="10.42578125" style="316" customWidth="1"/>
    <col min="14850" max="14850" width="11.28515625" style="316" customWidth="1"/>
    <col min="14851" max="14851" width="7.85546875" style="316" customWidth="1"/>
    <col min="14852" max="14855" width="7.7109375" style="316" customWidth="1"/>
    <col min="14856" max="14856" width="14.28515625" style="316" customWidth="1"/>
    <col min="14857" max="14857" width="11.140625" style="316" customWidth="1"/>
    <col min="14858" max="14858" width="11.5703125" style="316" customWidth="1"/>
    <col min="14859" max="14859" width="13.42578125" style="316" customWidth="1"/>
    <col min="14860" max="14861" width="9.140625" style="316"/>
    <col min="14862" max="14862" width="13.140625" style="316" customWidth="1"/>
    <col min="14863" max="14863" width="13.85546875" style="316" customWidth="1"/>
    <col min="14864" max="15104" width="9.140625" style="316"/>
    <col min="15105" max="15105" width="10.42578125" style="316" customWidth="1"/>
    <col min="15106" max="15106" width="11.28515625" style="316" customWidth="1"/>
    <col min="15107" max="15107" width="7.85546875" style="316" customWidth="1"/>
    <col min="15108" max="15111" width="7.7109375" style="316" customWidth="1"/>
    <col min="15112" max="15112" width="14.28515625" style="316" customWidth="1"/>
    <col min="15113" max="15113" width="11.140625" style="316" customWidth="1"/>
    <col min="15114" max="15114" width="11.5703125" style="316" customWidth="1"/>
    <col min="15115" max="15115" width="13.42578125" style="316" customWidth="1"/>
    <col min="15116" max="15117" width="9.140625" style="316"/>
    <col min="15118" max="15118" width="13.140625" style="316" customWidth="1"/>
    <col min="15119" max="15119" width="13.85546875" style="316" customWidth="1"/>
    <col min="15120" max="15360" width="9.140625" style="316"/>
    <col min="15361" max="15361" width="10.42578125" style="316" customWidth="1"/>
    <col min="15362" max="15362" width="11.28515625" style="316" customWidth="1"/>
    <col min="15363" max="15363" width="7.85546875" style="316" customWidth="1"/>
    <col min="15364" max="15367" width="7.7109375" style="316" customWidth="1"/>
    <col min="15368" max="15368" width="14.28515625" style="316" customWidth="1"/>
    <col min="15369" max="15369" width="11.140625" style="316" customWidth="1"/>
    <col min="15370" max="15370" width="11.5703125" style="316" customWidth="1"/>
    <col min="15371" max="15371" width="13.42578125" style="316" customWidth="1"/>
    <col min="15372" max="15373" width="9.140625" style="316"/>
    <col min="15374" max="15374" width="13.140625" style="316" customWidth="1"/>
    <col min="15375" max="15375" width="13.85546875" style="316" customWidth="1"/>
    <col min="15376" max="15616" width="9.140625" style="316"/>
    <col min="15617" max="15617" width="10.42578125" style="316" customWidth="1"/>
    <col min="15618" max="15618" width="11.28515625" style="316" customWidth="1"/>
    <col min="15619" max="15619" width="7.85546875" style="316" customWidth="1"/>
    <col min="15620" max="15623" width="7.7109375" style="316" customWidth="1"/>
    <col min="15624" max="15624" width="14.28515625" style="316" customWidth="1"/>
    <col min="15625" max="15625" width="11.140625" style="316" customWidth="1"/>
    <col min="15626" max="15626" width="11.5703125" style="316" customWidth="1"/>
    <col min="15627" max="15627" width="13.42578125" style="316" customWidth="1"/>
    <col min="15628" max="15629" width="9.140625" style="316"/>
    <col min="15630" max="15630" width="13.140625" style="316" customWidth="1"/>
    <col min="15631" max="15631" width="13.85546875" style="316" customWidth="1"/>
    <col min="15632" max="15872" width="9.140625" style="316"/>
    <col min="15873" max="15873" width="10.42578125" style="316" customWidth="1"/>
    <col min="15874" max="15874" width="11.28515625" style="316" customWidth="1"/>
    <col min="15875" max="15875" width="7.85546875" style="316" customWidth="1"/>
    <col min="15876" max="15879" width="7.7109375" style="316" customWidth="1"/>
    <col min="15880" max="15880" width="14.28515625" style="316" customWidth="1"/>
    <col min="15881" max="15881" width="11.140625" style="316" customWidth="1"/>
    <col min="15882" max="15882" width="11.5703125" style="316" customWidth="1"/>
    <col min="15883" max="15883" width="13.42578125" style="316" customWidth="1"/>
    <col min="15884" max="15885" width="9.140625" style="316"/>
    <col min="15886" max="15886" width="13.140625" style="316" customWidth="1"/>
    <col min="15887" max="15887" width="13.85546875" style="316" customWidth="1"/>
    <col min="15888" max="16128" width="9.140625" style="316"/>
    <col min="16129" max="16129" width="10.42578125" style="316" customWidth="1"/>
    <col min="16130" max="16130" width="11.28515625" style="316" customWidth="1"/>
    <col min="16131" max="16131" width="7.85546875" style="316" customWidth="1"/>
    <col min="16132" max="16135" width="7.7109375" style="316" customWidth="1"/>
    <col min="16136" max="16136" width="14.28515625" style="316" customWidth="1"/>
    <col min="16137" max="16137" width="11.140625" style="316" customWidth="1"/>
    <col min="16138" max="16138" width="11.5703125" style="316" customWidth="1"/>
    <col min="16139" max="16139" width="13.42578125" style="316" customWidth="1"/>
    <col min="16140" max="16141" width="9.140625" style="316"/>
    <col min="16142" max="16142" width="13.140625" style="316" customWidth="1"/>
    <col min="16143" max="16143" width="13.85546875" style="316" customWidth="1"/>
    <col min="16144" max="16384" width="9.140625" style="316"/>
  </cols>
  <sheetData>
    <row r="1" spans="1:45" ht="45.75" customHeight="1" thickBot="1" x14ac:dyDescent="0.35">
      <c r="B1" s="423"/>
      <c r="C1" s="865" t="s">
        <v>830</v>
      </c>
      <c r="D1" s="865"/>
      <c r="E1" s="865"/>
      <c r="F1" s="865"/>
      <c r="G1" s="865"/>
      <c r="H1" s="865"/>
      <c r="I1" s="394" t="s">
        <v>823</v>
      </c>
      <c r="J1" s="394"/>
      <c r="K1" s="422" t="s">
        <v>1167</v>
      </c>
      <c r="AB1" s="318"/>
      <c r="AC1" s="318"/>
      <c r="AD1" s="318"/>
      <c r="AE1" s="318"/>
      <c r="AF1" s="318"/>
      <c r="AG1" s="318"/>
      <c r="AH1" s="318"/>
      <c r="AI1" s="318"/>
      <c r="AJ1" s="318"/>
      <c r="AK1" s="318"/>
      <c r="AL1" s="318"/>
      <c r="AM1" s="318"/>
      <c r="AN1" s="318"/>
      <c r="AO1" s="318"/>
      <c r="AP1" s="318"/>
      <c r="AQ1" s="318"/>
      <c r="AR1" s="318"/>
      <c r="AS1" s="318"/>
    </row>
    <row r="2" spans="1:45" ht="24" customHeight="1" x14ac:dyDescent="0.3">
      <c r="A2" s="893" t="s">
        <v>822</v>
      </c>
      <c r="B2" s="894"/>
      <c r="C2" s="895"/>
      <c r="D2" s="896"/>
      <c r="E2" s="896"/>
      <c r="F2" s="896"/>
      <c r="G2" s="897"/>
      <c r="H2" s="894" t="s">
        <v>821</v>
      </c>
      <c r="I2" s="894"/>
      <c r="J2" s="898"/>
      <c r="K2" s="899"/>
      <c r="L2" s="899"/>
      <c r="M2" s="900"/>
      <c r="AB2" s="318"/>
      <c r="AC2" s="318"/>
      <c r="AD2" s="318"/>
      <c r="AE2" s="318"/>
      <c r="AF2" s="318"/>
      <c r="AG2" s="318"/>
      <c r="AH2" s="318"/>
      <c r="AI2" s="318"/>
      <c r="AJ2" s="318"/>
      <c r="AK2" s="318"/>
      <c r="AL2" s="318"/>
      <c r="AM2" s="318"/>
      <c r="AN2" s="318"/>
      <c r="AO2" s="318"/>
      <c r="AP2" s="318"/>
      <c r="AQ2" s="318"/>
      <c r="AR2" s="318"/>
      <c r="AS2" s="318"/>
    </row>
    <row r="3" spans="1:45" ht="25.5" customHeight="1" x14ac:dyDescent="0.3">
      <c r="A3" s="391" t="s">
        <v>820</v>
      </c>
      <c r="B3" s="390"/>
      <c r="C3" s="390"/>
      <c r="D3" s="390"/>
      <c r="E3" s="390"/>
      <c r="F3" s="390"/>
      <c r="G3" s="390"/>
      <c r="H3" s="390"/>
      <c r="I3" s="390"/>
      <c r="J3" s="390"/>
      <c r="K3" s="390"/>
      <c r="L3" s="390"/>
      <c r="M3" s="392"/>
      <c r="AB3" s="318"/>
      <c r="AC3" s="318"/>
      <c r="AD3" s="318"/>
      <c r="AE3" s="318"/>
      <c r="AF3" s="318"/>
      <c r="AG3" s="318"/>
      <c r="AH3" s="318"/>
      <c r="AI3" s="318"/>
      <c r="AJ3" s="318"/>
      <c r="AK3" s="318"/>
      <c r="AL3" s="318"/>
      <c r="AM3" s="318"/>
      <c r="AN3" s="318"/>
      <c r="AO3" s="318"/>
      <c r="AP3" s="318"/>
      <c r="AQ3" s="318"/>
      <c r="AR3" s="318"/>
      <c r="AS3" s="318"/>
    </row>
    <row r="4" spans="1:45" ht="27" customHeight="1" x14ac:dyDescent="0.3">
      <c r="A4" s="391" t="s">
        <v>819</v>
      </c>
      <c r="B4" s="390"/>
      <c r="C4" s="390"/>
      <c r="D4" s="390"/>
      <c r="E4" s="390"/>
      <c r="F4" s="390"/>
      <c r="G4" s="390"/>
      <c r="H4" s="390"/>
      <c r="I4" s="390"/>
      <c r="J4" s="389" t="s">
        <v>818</v>
      </c>
      <c r="K4" s="842"/>
      <c r="L4" s="843"/>
      <c r="M4" s="844"/>
      <c r="Q4" s="316"/>
      <c r="R4" s="316"/>
      <c r="S4" s="316"/>
      <c r="T4" s="316"/>
      <c r="AB4" s="318"/>
      <c r="AC4" s="318"/>
      <c r="AD4" s="318"/>
      <c r="AE4" s="318"/>
      <c r="AF4" s="318"/>
      <c r="AG4" s="318"/>
      <c r="AH4" s="318"/>
      <c r="AI4" s="318"/>
      <c r="AJ4" s="318"/>
      <c r="AK4" s="318"/>
      <c r="AL4" s="318"/>
      <c r="AM4" s="318"/>
      <c r="AN4" s="318"/>
      <c r="AO4" s="318"/>
      <c r="AP4" s="318"/>
      <c r="AQ4" s="318"/>
      <c r="AR4" s="318"/>
      <c r="AS4" s="318"/>
    </row>
    <row r="5" spans="1:45" ht="24.75" customHeight="1" x14ac:dyDescent="0.3">
      <c r="A5" s="388" t="s">
        <v>817</v>
      </c>
      <c r="B5" s="842"/>
      <c r="C5" s="845"/>
      <c r="D5" s="846"/>
      <c r="E5" s="847" t="s">
        <v>816</v>
      </c>
      <c r="F5" s="848"/>
      <c r="G5" s="849"/>
      <c r="H5" s="387"/>
      <c r="I5" s="386" t="s">
        <v>815</v>
      </c>
      <c r="J5" s="385"/>
      <c r="K5" s="384" t="s">
        <v>814</v>
      </c>
      <c r="L5" s="842"/>
      <c r="M5" s="850"/>
      <c r="O5" s="316"/>
      <c r="S5" s="316"/>
      <c r="T5" s="316"/>
      <c r="AB5" s="318"/>
      <c r="AC5" s="318"/>
      <c r="AD5" s="318"/>
      <c r="AE5" s="318"/>
      <c r="AF5" s="318"/>
      <c r="AG5" s="318"/>
      <c r="AH5" s="318"/>
      <c r="AI5" s="318"/>
      <c r="AJ5" s="318"/>
      <c r="AK5" s="318"/>
      <c r="AL5" s="318"/>
      <c r="AM5" s="318"/>
      <c r="AN5" s="318"/>
      <c r="AO5" s="318"/>
      <c r="AP5" s="318"/>
      <c r="AQ5" s="318"/>
      <c r="AR5" s="318"/>
      <c r="AS5" s="318"/>
    </row>
    <row r="6" spans="1:45" ht="24.75" customHeight="1" thickBot="1" x14ac:dyDescent="0.35">
      <c r="A6" s="851" t="s">
        <v>813</v>
      </c>
      <c r="B6" s="852"/>
      <c r="C6" s="853"/>
      <c r="D6" s="854"/>
      <c r="E6" s="855"/>
      <c r="F6" s="855"/>
      <c r="G6" s="855"/>
      <c r="H6" s="855"/>
      <c r="I6" s="856"/>
      <c r="J6" s="383" t="s">
        <v>812</v>
      </c>
      <c r="K6" s="857"/>
      <c r="L6" s="858"/>
      <c r="M6" s="859"/>
      <c r="O6" s="421">
        <f>K6</f>
        <v>0</v>
      </c>
      <c r="P6" s="419"/>
      <c r="Q6" s="316"/>
      <c r="R6" s="316"/>
      <c r="S6" s="316"/>
      <c r="T6" s="316"/>
      <c r="AB6" s="318"/>
      <c r="AC6" s="318"/>
      <c r="AD6" s="318"/>
      <c r="AE6" s="318"/>
      <c r="AF6" s="318"/>
      <c r="AG6" s="318"/>
      <c r="AH6" s="318"/>
      <c r="AI6" s="318"/>
      <c r="AJ6" s="318"/>
      <c r="AK6" s="318"/>
      <c r="AL6" s="318"/>
      <c r="AM6" s="318"/>
      <c r="AN6" s="318"/>
      <c r="AO6" s="318"/>
      <c r="AP6" s="318"/>
      <c r="AQ6" s="318"/>
      <c r="AR6" s="318"/>
      <c r="AS6" s="318"/>
    </row>
    <row r="7" spans="1:45" ht="22.5" customHeight="1" thickBot="1" x14ac:dyDescent="0.35">
      <c r="A7" s="836" t="s">
        <v>811</v>
      </c>
      <c r="B7" s="837"/>
      <c r="C7" s="838"/>
      <c r="D7" s="839"/>
      <c r="E7" s="839"/>
      <c r="F7" s="839"/>
      <c r="G7" s="839"/>
      <c r="H7" s="840"/>
      <c r="I7" s="837" t="s">
        <v>810</v>
      </c>
      <c r="J7" s="837"/>
      <c r="K7" s="838"/>
      <c r="L7" s="839"/>
      <c r="M7" s="841"/>
      <c r="Y7" s="318"/>
      <c r="Z7" s="318"/>
      <c r="AA7" s="318"/>
      <c r="AB7" s="318"/>
      <c r="AC7" s="318"/>
      <c r="AD7" s="318"/>
      <c r="AE7" s="318"/>
      <c r="AF7" s="318"/>
      <c r="AG7" s="318"/>
      <c r="AH7" s="318"/>
      <c r="AI7" s="318"/>
      <c r="AJ7" s="318"/>
      <c r="AK7" s="318"/>
      <c r="AL7" s="318"/>
      <c r="AM7" s="318"/>
      <c r="AN7" s="318"/>
      <c r="AO7" s="318"/>
      <c r="AP7" s="318"/>
    </row>
    <row r="8" spans="1:45" ht="16.5" customHeight="1" x14ac:dyDescent="0.3">
      <c r="A8" s="885" t="s">
        <v>809</v>
      </c>
      <c r="B8" s="882" t="s">
        <v>808</v>
      </c>
      <c r="C8" s="886" t="s">
        <v>807</v>
      </c>
      <c r="D8" s="887" t="s">
        <v>806</v>
      </c>
      <c r="E8" s="888"/>
      <c r="F8" s="891" t="s">
        <v>805</v>
      </c>
      <c r="G8" s="892"/>
      <c r="H8" s="882" t="s">
        <v>804</v>
      </c>
      <c r="I8" s="882" t="s">
        <v>803</v>
      </c>
      <c r="J8" s="883" t="s">
        <v>802</v>
      </c>
      <c r="K8" s="883"/>
      <c r="L8" s="883"/>
      <c r="M8" s="884"/>
      <c r="AB8" s="318"/>
      <c r="AC8" s="318"/>
      <c r="AD8" s="318"/>
      <c r="AE8" s="318"/>
      <c r="AF8" s="318"/>
      <c r="AG8" s="318"/>
      <c r="AH8" s="318"/>
      <c r="AI8" s="318"/>
      <c r="AJ8" s="318"/>
      <c r="AK8" s="318"/>
      <c r="AL8" s="318"/>
      <c r="AM8" s="318"/>
      <c r="AN8" s="318"/>
      <c r="AO8" s="318"/>
      <c r="AP8" s="318"/>
      <c r="AQ8" s="318"/>
      <c r="AR8" s="318"/>
      <c r="AS8" s="318"/>
    </row>
    <row r="9" spans="1:45" ht="16.5" customHeight="1" x14ac:dyDescent="0.3">
      <c r="A9" s="829"/>
      <c r="B9" s="825"/>
      <c r="C9" s="831"/>
      <c r="D9" s="889"/>
      <c r="E9" s="890"/>
      <c r="F9" s="834"/>
      <c r="G9" s="835"/>
      <c r="H9" s="825"/>
      <c r="I9" s="825"/>
      <c r="J9" s="381" t="s">
        <v>801</v>
      </c>
      <c r="K9" s="381" t="s">
        <v>800</v>
      </c>
      <c r="L9" s="825" t="s">
        <v>799</v>
      </c>
      <c r="M9" s="828"/>
      <c r="R9" s="420"/>
      <c r="S9" s="318"/>
      <c r="AB9" s="318"/>
      <c r="AC9" s="318"/>
      <c r="AD9" s="318"/>
      <c r="AE9" s="318"/>
      <c r="AF9" s="318"/>
      <c r="AG9" s="318"/>
      <c r="AH9" s="318"/>
      <c r="AI9" s="318"/>
      <c r="AJ9" s="318"/>
      <c r="AK9" s="318"/>
      <c r="AL9" s="318"/>
      <c r="AM9" s="318"/>
      <c r="AN9" s="318"/>
      <c r="AO9" s="318"/>
      <c r="AP9" s="318"/>
      <c r="AQ9" s="318"/>
      <c r="AR9" s="318"/>
      <c r="AS9" s="318"/>
    </row>
    <row r="10" spans="1:45" ht="48" customHeight="1" x14ac:dyDescent="0.3">
      <c r="A10" s="382"/>
      <c r="B10" s="371"/>
      <c r="C10" s="375"/>
      <c r="D10" s="379"/>
      <c r="E10" s="378"/>
      <c r="F10" s="379"/>
      <c r="G10" s="378"/>
      <c r="H10" s="371"/>
      <c r="I10" s="371"/>
      <c r="J10" s="370"/>
      <c r="K10" s="370"/>
      <c r="L10" s="816"/>
      <c r="M10" s="817"/>
      <c r="N10" s="406"/>
      <c r="R10" s="419"/>
      <c r="S10" s="318"/>
      <c r="AB10" s="317"/>
      <c r="AC10" s="318"/>
      <c r="AD10" s="318"/>
      <c r="AE10" s="318"/>
      <c r="AF10" s="318"/>
      <c r="AG10" s="318"/>
      <c r="AH10" s="318"/>
      <c r="AI10" s="318"/>
      <c r="AJ10" s="318"/>
      <c r="AK10" s="318"/>
      <c r="AL10" s="318"/>
      <c r="AM10" s="318"/>
      <c r="AN10" s="318"/>
      <c r="AO10" s="318"/>
      <c r="AP10" s="318"/>
      <c r="AQ10" s="318"/>
      <c r="AR10" s="318"/>
      <c r="AS10" s="318"/>
    </row>
    <row r="11" spans="1:45" ht="48" customHeight="1" x14ac:dyDescent="0.3">
      <c r="A11" s="377"/>
      <c r="B11" s="371"/>
      <c r="C11" s="375"/>
      <c r="D11" s="374"/>
      <c r="E11" s="372"/>
      <c r="F11" s="374"/>
      <c r="G11" s="372"/>
      <c r="H11" s="371"/>
      <c r="I11" s="371"/>
      <c r="J11" s="370"/>
      <c r="K11" s="370"/>
      <c r="L11" s="816"/>
      <c r="M11" s="817"/>
      <c r="N11" s="406"/>
      <c r="O11" s="316"/>
      <c r="P11" s="316"/>
      <c r="Q11" s="316"/>
      <c r="R11" s="316"/>
      <c r="S11" s="316"/>
      <c r="AB11" s="317"/>
      <c r="AC11" s="318"/>
      <c r="AD11" s="318"/>
      <c r="AE11" s="318"/>
      <c r="AF11" s="318"/>
      <c r="AG11" s="318"/>
      <c r="AH11" s="318"/>
      <c r="AI11" s="318"/>
      <c r="AJ11" s="318"/>
      <c r="AK11" s="318"/>
      <c r="AL11" s="318"/>
      <c r="AM11" s="318"/>
      <c r="AN11" s="318"/>
      <c r="AO11" s="318"/>
      <c r="AP11" s="318"/>
      <c r="AQ11" s="318"/>
      <c r="AR11" s="318"/>
      <c r="AS11" s="318"/>
    </row>
    <row r="12" spans="1:45" ht="48" customHeight="1" x14ac:dyDescent="0.3">
      <c r="A12" s="377"/>
      <c r="B12" s="371"/>
      <c r="C12" s="375"/>
      <c r="D12" s="374"/>
      <c r="E12" s="372"/>
      <c r="F12" s="373"/>
      <c r="G12" s="372"/>
      <c r="H12" s="371"/>
      <c r="I12" s="371"/>
      <c r="J12" s="370"/>
      <c r="K12" s="370"/>
      <c r="L12" s="816"/>
      <c r="M12" s="817"/>
      <c r="N12" s="406"/>
      <c r="AB12" s="317"/>
      <c r="AC12" s="318"/>
      <c r="AD12" s="318"/>
      <c r="AE12" s="318"/>
      <c r="AF12" s="318"/>
      <c r="AG12" s="318"/>
      <c r="AH12" s="318"/>
      <c r="AI12" s="318"/>
      <c r="AJ12" s="318"/>
      <c r="AK12" s="318"/>
      <c r="AL12" s="318"/>
      <c r="AM12" s="318"/>
      <c r="AN12" s="318"/>
      <c r="AO12" s="318"/>
      <c r="AP12" s="318"/>
      <c r="AQ12" s="318"/>
      <c r="AR12" s="318"/>
      <c r="AS12" s="318"/>
    </row>
    <row r="13" spans="1:45" ht="48" customHeight="1" x14ac:dyDescent="0.3">
      <c r="A13" s="377"/>
      <c r="B13" s="371"/>
      <c r="C13" s="375"/>
      <c r="D13" s="374"/>
      <c r="E13" s="372"/>
      <c r="F13" s="373"/>
      <c r="G13" s="372"/>
      <c r="H13" s="371"/>
      <c r="I13" s="371"/>
      <c r="J13" s="370"/>
      <c r="K13" s="370"/>
      <c r="L13" s="816"/>
      <c r="M13" s="817"/>
      <c r="N13" s="406"/>
      <c r="AB13" s="317"/>
      <c r="AC13" s="318"/>
      <c r="AD13" s="318"/>
      <c r="AE13" s="318"/>
      <c r="AF13" s="318"/>
      <c r="AG13" s="318"/>
      <c r="AH13" s="318"/>
      <c r="AI13" s="318"/>
      <c r="AJ13" s="318"/>
      <c r="AK13" s="318"/>
      <c r="AL13" s="318"/>
      <c r="AM13" s="318"/>
      <c r="AN13" s="318"/>
      <c r="AO13" s="318"/>
      <c r="AP13" s="318"/>
      <c r="AQ13" s="318"/>
      <c r="AR13" s="318"/>
      <c r="AS13" s="318"/>
    </row>
    <row r="14" spans="1:45" ht="48" customHeight="1" x14ac:dyDescent="0.3">
      <c r="A14" s="376"/>
      <c r="B14" s="371"/>
      <c r="C14" s="375"/>
      <c r="D14" s="374"/>
      <c r="E14" s="372"/>
      <c r="F14" s="373"/>
      <c r="G14" s="372"/>
      <c r="H14" s="371"/>
      <c r="I14" s="371"/>
      <c r="J14" s="370"/>
      <c r="K14" s="370"/>
      <c r="L14" s="816"/>
      <c r="M14" s="817"/>
      <c r="N14" s="406"/>
      <c r="AB14" s="317"/>
      <c r="AC14" s="318"/>
      <c r="AD14" s="318"/>
      <c r="AE14" s="318"/>
      <c r="AF14" s="318"/>
      <c r="AG14" s="318"/>
      <c r="AH14" s="318"/>
      <c r="AI14" s="318"/>
      <c r="AJ14" s="318"/>
      <c r="AK14" s="318"/>
      <c r="AL14" s="318"/>
      <c r="AM14" s="318"/>
      <c r="AN14" s="318"/>
      <c r="AO14" s="318"/>
      <c r="AP14" s="318"/>
      <c r="AQ14" s="318"/>
      <c r="AR14" s="318"/>
      <c r="AS14" s="318"/>
    </row>
    <row r="15" spans="1:45" ht="48" customHeight="1" thickBot="1" x14ac:dyDescent="0.35">
      <c r="A15" s="376"/>
      <c r="B15" s="418"/>
      <c r="C15" s="375"/>
      <c r="D15" s="417"/>
      <c r="E15" s="416"/>
      <c r="F15" s="417"/>
      <c r="G15" s="416"/>
      <c r="H15" s="371"/>
      <c r="I15" s="371"/>
      <c r="J15" s="370"/>
      <c r="K15" s="370"/>
      <c r="L15" s="816"/>
      <c r="M15" s="817"/>
      <c r="N15" s="406"/>
      <c r="AB15" s="317"/>
      <c r="AC15" s="318"/>
      <c r="AD15" s="318"/>
      <c r="AE15" s="318"/>
      <c r="AF15" s="318"/>
      <c r="AG15" s="318"/>
      <c r="AH15" s="318"/>
      <c r="AI15" s="318"/>
      <c r="AJ15" s="318"/>
      <c r="AK15" s="318"/>
      <c r="AL15" s="318"/>
      <c r="AM15" s="318"/>
      <c r="AN15" s="318"/>
      <c r="AO15" s="318"/>
      <c r="AP15" s="318"/>
      <c r="AQ15" s="318"/>
      <c r="AR15" s="318"/>
      <c r="AS15" s="318"/>
    </row>
    <row r="16" spans="1:45" s="407" customFormat="1" ht="6" customHeight="1" x14ac:dyDescent="0.3">
      <c r="A16" s="415"/>
      <c r="B16" s="414"/>
      <c r="C16" s="414"/>
      <c r="D16" s="414"/>
      <c r="E16" s="414"/>
      <c r="F16" s="414"/>
      <c r="G16" s="414"/>
      <c r="H16" s="413"/>
      <c r="I16" s="413"/>
      <c r="J16" s="412"/>
      <c r="K16" s="412"/>
      <c r="L16" s="412"/>
      <c r="M16" s="411"/>
      <c r="N16" s="410"/>
      <c r="O16" s="317"/>
      <c r="P16" s="317"/>
      <c r="Q16" s="317"/>
      <c r="R16" s="317"/>
      <c r="S16" s="317"/>
      <c r="T16" s="317"/>
      <c r="U16" s="317"/>
      <c r="V16" s="317"/>
      <c r="W16" s="317"/>
      <c r="X16" s="317"/>
      <c r="Y16" s="317"/>
      <c r="Z16" s="317"/>
      <c r="AA16" s="409"/>
      <c r="AB16" s="409"/>
      <c r="AC16" s="408"/>
      <c r="AD16" s="408"/>
      <c r="AE16" s="408"/>
      <c r="AF16" s="408"/>
      <c r="AG16" s="408"/>
      <c r="AH16" s="408"/>
      <c r="AI16" s="408"/>
      <c r="AJ16" s="408"/>
      <c r="AK16" s="408"/>
      <c r="AL16" s="408"/>
      <c r="AM16" s="408"/>
      <c r="AN16" s="408"/>
      <c r="AO16" s="408"/>
      <c r="AP16" s="408"/>
      <c r="AQ16" s="408"/>
      <c r="AR16" s="408"/>
      <c r="AS16" s="408"/>
    </row>
    <row r="17" spans="1:45" ht="30.75" customHeight="1" thickBot="1" x14ac:dyDescent="0.35">
      <c r="A17" s="358" t="s">
        <v>798</v>
      </c>
      <c r="B17" s="821"/>
      <c r="C17" s="821"/>
      <c r="D17" s="821"/>
      <c r="E17" s="821"/>
      <c r="F17" s="821"/>
      <c r="G17" s="821"/>
      <c r="H17" s="821"/>
      <c r="I17" s="821"/>
      <c r="J17" s="821"/>
      <c r="K17" s="821"/>
      <c r="L17" s="821"/>
      <c r="M17" s="822"/>
      <c r="N17" s="406"/>
      <c r="AB17" s="317"/>
      <c r="AC17" s="318"/>
      <c r="AD17" s="318"/>
      <c r="AE17" s="318"/>
      <c r="AF17" s="318"/>
      <c r="AG17" s="318"/>
      <c r="AH17" s="318"/>
      <c r="AI17" s="318"/>
      <c r="AJ17" s="318"/>
      <c r="AK17" s="318"/>
      <c r="AL17" s="318"/>
      <c r="AM17" s="318"/>
      <c r="AN17" s="318"/>
      <c r="AO17" s="318"/>
      <c r="AP17" s="318"/>
      <c r="AQ17" s="318"/>
      <c r="AR17" s="318"/>
      <c r="AS17" s="318"/>
    </row>
    <row r="18" spans="1:45" s="395" customFormat="1" ht="14.1" customHeight="1" x14ac:dyDescent="0.3">
      <c r="A18" s="405" t="s">
        <v>829</v>
      </c>
      <c r="B18" s="404"/>
      <c r="C18" s="403"/>
      <c r="D18" s="402"/>
      <c r="E18" s="402"/>
      <c r="F18" s="402"/>
      <c r="G18" s="402"/>
      <c r="H18" s="402"/>
      <c r="I18" s="402"/>
      <c r="J18" s="402"/>
      <c r="K18" s="402"/>
      <c r="L18" s="402"/>
      <c r="M18" s="401"/>
      <c r="N18" s="345"/>
      <c r="O18" s="317"/>
      <c r="P18" s="317"/>
      <c r="Q18" s="317"/>
      <c r="R18" s="317"/>
      <c r="S18" s="317"/>
      <c r="T18" s="317"/>
      <c r="U18" s="317"/>
      <c r="V18" s="317"/>
      <c r="W18" s="317"/>
      <c r="X18" s="317"/>
      <c r="Y18" s="317"/>
      <c r="Z18" s="317"/>
    </row>
    <row r="19" spans="1:45" s="395" customFormat="1" ht="14.1" customHeight="1" x14ac:dyDescent="0.3">
      <c r="A19" s="874"/>
      <c r="B19" s="875"/>
      <c r="C19" s="875"/>
      <c r="D19" s="400"/>
      <c r="E19" s="878"/>
      <c r="F19" s="875"/>
      <c r="G19" s="875"/>
      <c r="H19" s="875"/>
      <c r="I19" s="400"/>
      <c r="J19" s="878"/>
      <c r="K19" s="400"/>
      <c r="L19" s="879"/>
      <c r="M19" s="880"/>
      <c r="N19" s="399"/>
      <c r="O19" s="317"/>
      <c r="P19" s="317"/>
      <c r="Q19" s="317"/>
      <c r="R19" s="317"/>
      <c r="S19" s="317"/>
      <c r="T19" s="317"/>
      <c r="U19" s="317"/>
      <c r="V19" s="317"/>
      <c r="W19" s="317"/>
      <c r="X19" s="317"/>
      <c r="Y19" s="317"/>
      <c r="Z19" s="317"/>
    </row>
    <row r="20" spans="1:45" s="395" customFormat="1" ht="14.1" customHeight="1" thickBot="1" x14ac:dyDescent="0.35">
      <c r="A20" s="876"/>
      <c r="B20" s="877"/>
      <c r="C20" s="877"/>
      <c r="D20" s="400"/>
      <c r="E20" s="877"/>
      <c r="F20" s="877"/>
      <c r="G20" s="877"/>
      <c r="H20" s="877"/>
      <c r="J20" s="877"/>
      <c r="L20" s="877"/>
      <c r="M20" s="881"/>
      <c r="N20" s="399"/>
      <c r="O20" s="317"/>
      <c r="P20" s="317"/>
      <c r="Q20" s="317"/>
      <c r="R20" s="317"/>
      <c r="S20" s="317"/>
      <c r="T20" s="317"/>
      <c r="U20" s="317"/>
      <c r="V20" s="317"/>
      <c r="W20" s="317"/>
      <c r="X20" s="317"/>
      <c r="Y20" s="317"/>
      <c r="Z20" s="317"/>
    </row>
    <row r="21" spans="1:45" s="395" customFormat="1" ht="14.1" customHeight="1" thickBot="1" x14ac:dyDescent="0.35">
      <c r="A21" s="860" t="s">
        <v>828</v>
      </c>
      <c r="B21" s="861"/>
      <c r="C21" s="861"/>
      <c r="D21" s="396"/>
      <c r="E21" s="861" t="s">
        <v>827</v>
      </c>
      <c r="F21" s="861"/>
      <c r="G21" s="861"/>
      <c r="H21" s="862"/>
      <c r="I21" s="397"/>
      <c r="J21" s="398" t="s">
        <v>826</v>
      </c>
      <c r="K21" s="397"/>
      <c r="L21" s="863" t="s">
        <v>825</v>
      </c>
      <c r="M21" s="864"/>
      <c r="O21" s="317"/>
      <c r="P21" s="317"/>
      <c r="Q21" s="317"/>
      <c r="R21" s="317"/>
      <c r="S21" s="317"/>
      <c r="T21" s="317"/>
      <c r="U21" s="317"/>
      <c r="V21" s="317"/>
      <c r="W21" s="317"/>
      <c r="X21" s="317"/>
      <c r="Y21" s="317"/>
      <c r="Z21" s="317"/>
    </row>
    <row r="22" spans="1:45" ht="45.75" customHeight="1" thickBot="1" x14ac:dyDescent="0.35">
      <c r="A22" s="865" t="s">
        <v>824</v>
      </c>
      <c r="B22" s="865"/>
      <c r="C22" s="865"/>
      <c r="D22" s="865"/>
      <c r="E22" s="865"/>
      <c r="F22" s="865"/>
      <c r="G22" s="865"/>
      <c r="H22" s="865"/>
      <c r="I22" s="394" t="s">
        <v>823</v>
      </c>
      <c r="J22" s="394" t="e">
        <f>IF(ISBLANK(#REF!)," ",#REF!)</f>
        <v>#REF!</v>
      </c>
      <c r="K22" s="393"/>
      <c r="L22" s="393"/>
      <c r="M22" s="393"/>
      <c r="AB22" s="318"/>
      <c r="AC22" s="318"/>
      <c r="AD22" s="318"/>
      <c r="AE22" s="318"/>
      <c r="AF22" s="318"/>
      <c r="AG22" s="318"/>
      <c r="AH22" s="318"/>
      <c r="AI22" s="318"/>
      <c r="AJ22" s="318"/>
      <c r="AK22" s="318"/>
      <c r="AL22" s="318"/>
      <c r="AM22" s="318"/>
      <c r="AN22" s="318"/>
      <c r="AO22" s="318"/>
      <c r="AP22" s="318"/>
      <c r="AQ22" s="318"/>
      <c r="AR22" s="318"/>
      <c r="AS22" s="318"/>
    </row>
    <row r="23" spans="1:45" ht="24" customHeight="1" x14ac:dyDescent="0.3">
      <c r="A23" s="866" t="s">
        <v>822</v>
      </c>
      <c r="B23" s="867"/>
      <c r="C23" s="868" t="s">
        <v>1168</v>
      </c>
      <c r="D23" s="869"/>
      <c r="E23" s="869"/>
      <c r="F23" s="869"/>
      <c r="G23" s="870"/>
      <c r="H23" s="867" t="s">
        <v>821</v>
      </c>
      <c r="I23" s="867"/>
      <c r="J23" s="871" t="s">
        <v>1168</v>
      </c>
      <c r="K23" s="872"/>
      <c r="L23" s="872"/>
      <c r="M23" s="873"/>
      <c r="AB23" s="318"/>
      <c r="AC23" s="318"/>
      <c r="AD23" s="318"/>
      <c r="AE23" s="318"/>
      <c r="AF23" s="318"/>
      <c r="AG23" s="318"/>
      <c r="AH23" s="318"/>
      <c r="AI23" s="318"/>
      <c r="AJ23" s="318"/>
      <c r="AK23" s="318"/>
      <c r="AL23" s="318"/>
      <c r="AM23" s="318"/>
      <c r="AN23" s="318"/>
      <c r="AO23" s="318"/>
      <c r="AP23" s="318"/>
      <c r="AQ23" s="318"/>
      <c r="AR23" s="318"/>
      <c r="AS23" s="318"/>
    </row>
    <row r="24" spans="1:45" ht="24" customHeight="1" x14ac:dyDescent="0.3">
      <c r="A24" s="391" t="s">
        <v>820</v>
      </c>
      <c r="B24" s="390"/>
      <c r="C24" s="390"/>
      <c r="D24" s="390"/>
      <c r="E24" s="390"/>
      <c r="F24" s="390"/>
      <c r="G24" s="390"/>
      <c r="H24" s="390"/>
      <c r="I24" s="390"/>
      <c r="J24" s="390"/>
      <c r="K24" s="390"/>
      <c r="L24" s="390"/>
      <c r="M24" s="392"/>
      <c r="AB24" s="318"/>
      <c r="AC24" s="318"/>
      <c r="AD24" s="318"/>
      <c r="AE24" s="318"/>
      <c r="AF24" s="318"/>
      <c r="AG24" s="318"/>
      <c r="AH24" s="318"/>
      <c r="AI24" s="318"/>
      <c r="AJ24" s="318"/>
      <c r="AK24" s="318"/>
      <c r="AL24" s="318"/>
      <c r="AM24" s="318"/>
      <c r="AN24" s="318"/>
      <c r="AO24" s="318"/>
      <c r="AP24" s="318"/>
      <c r="AQ24" s="318"/>
      <c r="AR24" s="318"/>
      <c r="AS24" s="318"/>
    </row>
    <row r="25" spans="1:45" ht="24" customHeight="1" x14ac:dyDescent="0.3">
      <c r="A25" s="391" t="s">
        <v>819</v>
      </c>
      <c r="B25" s="390"/>
      <c r="C25" s="390"/>
      <c r="D25" s="390"/>
      <c r="E25" s="390"/>
      <c r="F25" s="390"/>
      <c r="G25" s="390"/>
      <c r="H25" s="390"/>
      <c r="I25" s="390"/>
      <c r="J25" s="389" t="s">
        <v>818</v>
      </c>
      <c r="K25" s="842"/>
      <c r="L25" s="843"/>
      <c r="M25" s="844"/>
      <c r="AB25" s="318"/>
      <c r="AC25" s="318"/>
      <c r="AD25" s="318"/>
      <c r="AE25" s="318"/>
      <c r="AF25" s="318"/>
      <c r="AG25" s="318"/>
      <c r="AH25" s="318"/>
      <c r="AI25" s="318"/>
      <c r="AJ25" s="318"/>
      <c r="AK25" s="318"/>
      <c r="AL25" s="318"/>
      <c r="AM25" s="318"/>
      <c r="AN25" s="318"/>
      <c r="AO25" s="318"/>
      <c r="AP25" s="318"/>
      <c r="AQ25" s="318"/>
      <c r="AR25" s="318"/>
      <c r="AS25" s="318"/>
    </row>
    <row r="26" spans="1:45" ht="24" customHeight="1" x14ac:dyDescent="0.3">
      <c r="A26" s="388" t="s">
        <v>817</v>
      </c>
      <c r="B26" s="842"/>
      <c r="C26" s="845"/>
      <c r="D26" s="846"/>
      <c r="E26" s="847" t="s">
        <v>816</v>
      </c>
      <c r="F26" s="848"/>
      <c r="G26" s="849"/>
      <c r="H26" s="387"/>
      <c r="I26" s="386" t="s">
        <v>815</v>
      </c>
      <c r="J26" s="385"/>
      <c r="K26" s="384" t="s">
        <v>814</v>
      </c>
      <c r="L26" s="842"/>
      <c r="M26" s="850"/>
      <c r="AB26" s="318"/>
      <c r="AC26" s="318"/>
      <c r="AD26" s="318"/>
      <c r="AE26" s="318"/>
      <c r="AF26" s="318"/>
      <c r="AG26" s="318"/>
      <c r="AH26" s="318"/>
      <c r="AI26" s="318"/>
      <c r="AJ26" s="318"/>
      <c r="AK26" s="318"/>
      <c r="AL26" s="318"/>
      <c r="AM26" s="318"/>
      <c r="AN26" s="318"/>
      <c r="AO26" s="318"/>
      <c r="AP26" s="318"/>
      <c r="AQ26" s="318"/>
      <c r="AR26" s="318"/>
      <c r="AS26" s="318"/>
    </row>
    <row r="27" spans="1:45" ht="24" customHeight="1" thickBot="1" x14ac:dyDescent="0.35">
      <c r="A27" s="851" t="s">
        <v>813</v>
      </c>
      <c r="B27" s="852"/>
      <c r="C27" s="853"/>
      <c r="D27" s="854"/>
      <c r="E27" s="855"/>
      <c r="F27" s="855"/>
      <c r="G27" s="855"/>
      <c r="H27" s="855"/>
      <c r="I27" s="856"/>
      <c r="J27" s="383" t="s">
        <v>812</v>
      </c>
      <c r="K27" s="857"/>
      <c r="L27" s="858"/>
      <c r="M27" s="859"/>
      <c r="AB27" s="318"/>
      <c r="AC27" s="318"/>
      <c r="AD27" s="318"/>
      <c r="AE27" s="318"/>
      <c r="AF27" s="318"/>
      <c r="AG27" s="318"/>
      <c r="AH27" s="318"/>
      <c r="AI27" s="318"/>
      <c r="AJ27" s="318"/>
      <c r="AK27" s="318"/>
      <c r="AL27" s="318"/>
      <c r="AM27" s="318"/>
      <c r="AN27" s="318"/>
      <c r="AO27" s="318"/>
      <c r="AP27" s="318"/>
      <c r="AQ27" s="318"/>
      <c r="AR27" s="318"/>
      <c r="AS27" s="318"/>
    </row>
    <row r="28" spans="1:45" ht="24" customHeight="1" thickBot="1" x14ac:dyDescent="0.35">
      <c r="A28" s="836" t="s">
        <v>811</v>
      </c>
      <c r="B28" s="837"/>
      <c r="C28" s="838"/>
      <c r="D28" s="839"/>
      <c r="E28" s="839"/>
      <c r="F28" s="839"/>
      <c r="G28" s="839"/>
      <c r="H28" s="840"/>
      <c r="I28" s="837" t="s">
        <v>810</v>
      </c>
      <c r="J28" s="837"/>
      <c r="K28" s="838"/>
      <c r="L28" s="839"/>
      <c r="M28" s="841"/>
      <c r="AB28" s="318"/>
      <c r="AC28" s="318"/>
      <c r="AD28" s="318"/>
      <c r="AE28" s="318"/>
      <c r="AF28" s="318"/>
      <c r="AG28" s="318"/>
      <c r="AH28" s="318"/>
      <c r="AI28" s="318"/>
      <c r="AJ28" s="318"/>
      <c r="AK28" s="318"/>
      <c r="AL28" s="318"/>
      <c r="AM28" s="318"/>
      <c r="AN28" s="318"/>
      <c r="AO28" s="318"/>
      <c r="AP28" s="318"/>
      <c r="AQ28" s="318"/>
      <c r="AR28" s="318"/>
      <c r="AS28" s="318"/>
    </row>
    <row r="29" spans="1:45" ht="14.45" customHeight="1" x14ac:dyDescent="0.3">
      <c r="A29" s="829" t="s">
        <v>809</v>
      </c>
      <c r="B29" s="825" t="s">
        <v>808</v>
      </c>
      <c r="C29" s="830" t="s">
        <v>807</v>
      </c>
      <c r="D29" s="832" t="s">
        <v>806</v>
      </c>
      <c r="E29" s="833"/>
      <c r="F29" s="832" t="s">
        <v>805</v>
      </c>
      <c r="G29" s="833"/>
      <c r="H29" s="825" t="s">
        <v>804</v>
      </c>
      <c r="I29" s="825" t="s">
        <v>803</v>
      </c>
      <c r="J29" s="826" t="s">
        <v>802</v>
      </c>
      <c r="K29" s="826"/>
      <c r="L29" s="826"/>
      <c r="M29" s="827"/>
      <c r="AB29" s="318"/>
      <c r="AC29" s="318"/>
      <c r="AD29" s="318"/>
      <c r="AE29" s="318"/>
      <c r="AF29" s="318"/>
      <c r="AG29" s="318"/>
      <c r="AH29" s="318"/>
      <c r="AI29" s="318"/>
      <c r="AJ29" s="318"/>
      <c r="AK29" s="318"/>
      <c r="AL29" s="318"/>
      <c r="AM29" s="318"/>
      <c r="AN29" s="318"/>
      <c r="AO29" s="318"/>
      <c r="AP29" s="318"/>
      <c r="AQ29" s="318"/>
      <c r="AR29" s="318"/>
      <c r="AS29" s="318"/>
    </row>
    <row r="30" spans="1:45" x14ac:dyDescent="0.3">
      <c r="A30" s="829"/>
      <c r="B30" s="825"/>
      <c r="C30" s="831"/>
      <c r="D30" s="834"/>
      <c r="E30" s="835"/>
      <c r="F30" s="834"/>
      <c r="G30" s="835"/>
      <c r="H30" s="825"/>
      <c r="I30" s="825"/>
      <c r="J30" s="381" t="s">
        <v>801</v>
      </c>
      <c r="K30" s="381" t="s">
        <v>800</v>
      </c>
      <c r="L30" s="825" t="s">
        <v>799</v>
      </c>
      <c r="M30" s="828"/>
      <c r="AB30" s="318"/>
      <c r="AC30" s="318"/>
      <c r="AD30" s="318"/>
      <c r="AE30" s="318"/>
      <c r="AF30" s="318"/>
      <c r="AG30" s="318"/>
      <c r="AH30" s="318"/>
      <c r="AI30" s="318"/>
      <c r="AJ30" s="318"/>
      <c r="AK30" s="318"/>
      <c r="AL30" s="318"/>
      <c r="AM30" s="318"/>
      <c r="AN30" s="318"/>
      <c r="AO30" s="318"/>
      <c r="AP30" s="318"/>
      <c r="AQ30" s="318"/>
      <c r="AR30" s="318"/>
      <c r="AS30" s="318"/>
    </row>
    <row r="31" spans="1:45" ht="24.75" customHeight="1" x14ac:dyDescent="0.3">
      <c r="A31" s="382"/>
      <c r="B31" s="371"/>
      <c r="C31" s="375"/>
      <c r="D31" s="379"/>
      <c r="E31" s="378"/>
      <c r="F31" s="379"/>
      <c r="G31" s="378"/>
      <c r="H31" s="371"/>
      <c r="I31" s="371"/>
      <c r="J31" s="370"/>
      <c r="K31" s="370"/>
      <c r="L31" s="816"/>
      <c r="M31" s="817"/>
      <c r="AB31" s="318"/>
      <c r="AC31" s="318"/>
      <c r="AD31" s="318"/>
      <c r="AE31" s="318"/>
      <c r="AF31" s="318"/>
      <c r="AG31" s="318"/>
      <c r="AH31" s="318"/>
      <c r="AI31" s="318"/>
      <c r="AJ31" s="318"/>
      <c r="AK31" s="318"/>
      <c r="AL31" s="318"/>
      <c r="AM31" s="318"/>
      <c r="AN31" s="318"/>
      <c r="AO31" s="318"/>
      <c r="AP31" s="318"/>
      <c r="AQ31" s="318"/>
      <c r="AR31" s="318"/>
      <c r="AS31" s="318"/>
    </row>
    <row r="32" spans="1:45" ht="24.75" customHeight="1" x14ac:dyDescent="0.3">
      <c r="A32" s="377"/>
      <c r="B32" s="371"/>
      <c r="C32" s="375"/>
      <c r="D32" s="374"/>
      <c r="E32" s="372"/>
      <c r="F32" s="374"/>
      <c r="G32" s="372"/>
      <c r="H32" s="371"/>
      <c r="I32" s="371"/>
      <c r="J32" s="370"/>
      <c r="K32" s="370"/>
      <c r="L32" s="816"/>
      <c r="M32" s="817"/>
      <c r="AB32" s="318"/>
      <c r="AC32" s="318"/>
      <c r="AD32" s="318"/>
      <c r="AE32" s="318"/>
      <c r="AF32" s="318"/>
      <c r="AG32" s="318"/>
      <c r="AH32" s="318"/>
      <c r="AI32" s="318"/>
      <c r="AJ32" s="318"/>
      <c r="AK32" s="318"/>
      <c r="AL32" s="318"/>
      <c r="AM32" s="318"/>
      <c r="AN32" s="318"/>
      <c r="AO32" s="318"/>
      <c r="AP32" s="318"/>
      <c r="AQ32" s="318"/>
      <c r="AR32" s="318"/>
      <c r="AS32" s="318"/>
    </row>
    <row r="33" spans="1:45" ht="24.75" customHeight="1" x14ac:dyDescent="0.3">
      <c r="A33" s="377"/>
      <c r="B33" s="371"/>
      <c r="C33" s="375"/>
      <c r="D33" s="374"/>
      <c r="E33" s="372"/>
      <c r="F33" s="373"/>
      <c r="G33" s="372"/>
      <c r="H33" s="371"/>
      <c r="I33" s="371"/>
      <c r="J33" s="370"/>
      <c r="K33" s="370"/>
      <c r="L33" s="816"/>
      <c r="M33" s="817"/>
      <c r="AB33" s="318"/>
      <c r="AC33" s="318"/>
      <c r="AD33" s="318"/>
      <c r="AE33" s="318"/>
      <c r="AF33" s="318"/>
      <c r="AG33" s="318"/>
      <c r="AH33" s="318"/>
      <c r="AI33" s="318"/>
      <c r="AJ33" s="318"/>
      <c r="AK33" s="318"/>
      <c r="AL33" s="318"/>
      <c r="AM33" s="318"/>
      <c r="AN33" s="318"/>
      <c r="AO33" s="318"/>
      <c r="AP33" s="318"/>
      <c r="AQ33" s="318"/>
      <c r="AR33" s="318"/>
      <c r="AS33" s="318"/>
    </row>
    <row r="34" spans="1:45" ht="24.75" customHeight="1" x14ac:dyDescent="0.3">
      <c r="A34" s="377"/>
      <c r="B34" s="371"/>
      <c r="C34" s="375"/>
      <c r="D34" s="374"/>
      <c r="E34" s="372"/>
      <c r="F34" s="373"/>
      <c r="G34" s="372"/>
      <c r="H34" s="371"/>
      <c r="I34" s="371"/>
      <c r="J34" s="370"/>
      <c r="K34" s="370"/>
      <c r="L34" s="816"/>
      <c r="M34" s="817"/>
      <c r="AB34" s="318"/>
      <c r="AC34" s="318"/>
      <c r="AD34" s="318"/>
      <c r="AE34" s="318"/>
      <c r="AF34" s="318"/>
      <c r="AG34" s="318"/>
      <c r="AH34" s="318"/>
      <c r="AI34" s="318"/>
      <c r="AJ34" s="318"/>
      <c r="AK34" s="318"/>
      <c r="AL34" s="318"/>
      <c r="AM34" s="318"/>
      <c r="AN34" s="318"/>
      <c r="AO34" s="318"/>
      <c r="AP34" s="318"/>
      <c r="AQ34" s="318"/>
      <c r="AR34" s="318"/>
      <c r="AS34" s="318"/>
    </row>
    <row r="35" spans="1:45" ht="24.75" customHeight="1" x14ac:dyDescent="0.3">
      <c r="A35" s="376"/>
      <c r="B35" s="371"/>
      <c r="C35" s="375"/>
      <c r="D35" s="374"/>
      <c r="E35" s="372"/>
      <c r="F35" s="373"/>
      <c r="G35" s="372"/>
      <c r="H35" s="371"/>
      <c r="I35" s="371"/>
      <c r="J35" s="370"/>
      <c r="K35" s="370"/>
      <c r="L35" s="816"/>
      <c r="M35" s="817"/>
      <c r="AB35" s="318"/>
      <c r="AC35" s="318"/>
      <c r="AD35" s="318"/>
      <c r="AE35" s="318"/>
      <c r="AF35" s="318"/>
      <c r="AG35" s="318"/>
      <c r="AH35" s="318"/>
      <c r="AI35" s="318"/>
      <c r="AJ35" s="318"/>
      <c r="AK35" s="318"/>
      <c r="AL35" s="318"/>
      <c r="AM35" s="318"/>
      <c r="AN35" s="318"/>
      <c r="AO35" s="318"/>
      <c r="AP35" s="318"/>
      <c r="AQ35" s="318"/>
      <c r="AR35" s="318"/>
      <c r="AS35" s="318"/>
    </row>
    <row r="36" spans="1:45" ht="24.75" customHeight="1" x14ac:dyDescent="0.3">
      <c r="A36" s="369"/>
      <c r="B36" s="365"/>
      <c r="C36" s="368"/>
      <c r="D36" s="367"/>
      <c r="E36" s="366"/>
      <c r="F36" s="367"/>
      <c r="G36" s="366"/>
      <c r="H36" s="365"/>
      <c r="I36" s="365"/>
      <c r="J36" s="364"/>
      <c r="K36" s="364"/>
      <c r="L36" s="818"/>
      <c r="M36" s="819"/>
      <c r="AB36" s="318"/>
      <c r="AC36" s="318"/>
      <c r="AD36" s="318"/>
      <c r="AE36" s="318"/>
      <c r="AF36" s="318"/>
      <c r="AG36" s="318"/>
      <c r="AH36" s="318"/>
      <c r="AI36" s="318"/>
      <c r="AJ36" s="318"/>
      <c r="AK36" s="318"/>
      <c r="AL36" s="318"/>
      <c r="AM36" s="318"/>
      <c r="AN36" s="318"/>
      <c r="AO36" s="318"/>
      <c r="AP36" s="318"/>
      <c r="AQ36" s="318"/>
      <c r="AR36" s="318"/>
      <c r="AS36" s="318"/>
    </row>
    <row r="37" spans="1:45" ht="6" customHeight="1" x14ac:dyDescent="0.3">
      <c r="A37" s="363"/>
      <c r="B37" s="362"/>
      <c r="C37" s="362"/>
      <c r="D37" s="362"/>
      <c r="E37" s="362"/>
      <c r="F37" s="362"/>
      <c r="G37" s="362"/>
      <c r="H37" s="361"/>
      <c r="I37" s="361"/>
      <c r="J37" s="360"/>
      <c r="K37" s="360"/>
      <c r="L37" s="360"/>
      <c r="M37" s="359"/>
      <c r="AB37" s="318"/>
      <c r="AC37" s="318"/>
      <c r="AD37" s="318"/>
      <c r="AE37" s="318"/>
      <c r="AF37" s="318"/>
      <c r="AG37" s="318"/>
      <c r="AH37" s="318"/>
      <c r="AI37" s="318"/>
      <c r="AJ37" s="318"/>
      <c r="AK37" s="318"/>
      <c r="AL37" s="318"/>
      <c r="AM37" s="318"/>
      <c r="AN37" s="318"/>
      <c r="AO37" s="318"/>
      <c r="AP37" s="318"/>
      <c r="AQ37" s="318"/>
      <c r="AR37" s="318"/>
      <c r="AS37" s="318"/>
    </row>
    <row r="38" spans="1:45" ht="24" customHeight="1" thickBot="1" x14ac:dyDescent="0.35">
      <c r="A38" s="358" t="s">
        <v>798</v>
      </c>
      <c r="B38" s="820"/>
      <c r="C38" s="821"/>
      <c r="D38" s="821"/>
      <c r="E38" s="821"/>
      <c r="F38" s="821"/>
      <c r="G38" s="821"/>
      <c r="H38" s="821"/>
      <c r="I38" s="821"/>
      <c r="J38" s="821"/>
      <c r="K38" s="821"/>
      <c r="L38" s="821"/>
      <c r="M38" s="822"/>
      <c r="AB38" s="318"/>
      <c r="AC38" s="318"/>
      <c r="AD38" s="318"/>
      <c r="AE38" s="318"/>
      <c r="AF38" s="318"/>
      <c r="AG38" s="318"/>
      <c r="AH38" s="318"/>
      <c r="AI38" s="318"/>
      <c r="AJ38" s="318"/>
      <c r="AK38" s="318"/>
      <c r="AL38" s="318"/>
      <c r="AM38" s="318"/>
      <c r="AN38" s="318"/>
      <c r="AO38" s="318"/>
      <c r="AP38" s="318"/>
      <c r="AQ38" s="318"/>
      <c r="AR38" s="318"/>
      <c r="AS38" s="318"/>
    </row>
    <row r="39" spans="1:45" ht="9" customHeight="1" thickBot="1" x14ac:dyDescent="0.35">
      <c r="A39" s="361"/>
      <c r="B39" s="362"/>
      <c r="C39" s="362"/>
      <c r="D39" s="362"/>
      <c r="E39" s="362"/>
      <c r="F39" s="362"/>
      <c r="G39" s="362"/>
      <c r="H39" s="361"/>
      <c r="I39" s="361"/>
      <c r="J39" s="360"/>
      <c r="K39" s="360"/>
      <c r="L39" s="360"/>
      <c r="M39" s="360"/>
      <c r="AB39" s="318"/>
      <c r="AC39" s="318"/>
      <c r="AD39" s="318"/>
      <c r="AE39" s="318"/>
      <c r="AF39" s="318"/>
      <c r="AG39" s="318"/>
      <c r="AH39" s="318"/>
      <c r="AI39" s="318"/>
      <c r="AJ39" s="318"/>
      <c r="AK39" s="318"/>
      <c r="AL39" s="318"/>
      <c r="AM39" s="318"/>
      <c r="AN39" s="318"/>
      <c r="AO39" s="318"/>
      <c r="AP39" s="318"/>
      <c r="AQ39" s="318"/>
      <c r="AR39" s="318"/>
      <c r="AS39" s="318"/>
    </row>
    <row r="40" spans="1:45" ht="24" customHeight="1" thickBot="1" x14ac:dyDescent="0.35">
      <c r="A40" s="836" t="s">
        <v>811</v>
      </c>
      <c r="B40" s="837"/>
      <c r="C40" s="838"/>
      <c r="D40" s="839"/>
      <c r="E40" s="839"/>
      <c r="F40" s="839"/>
      <c r="G40" s="839"/>
      <c r="H40" s="840"/>
      <c r="I40" s="837" t="s">
        <v>810</v>
      </c>
      <c r="J40" s="837"/>
      <c r="K40" s="838"/>
      <c r="L40" s="839"/>
      <c r="M40" s="841"/>
      <c r="AB40" s="318"/>
      <c r="AC40" s="318"/>
      <c r="AD40" s="318"/>
      <c r="AE40" s="318"/>
      <c r="AF40" s="318"/>
      <c r="AG40" s="318"/>
      <c r="AH40" s="318"/>
      <c r="AI40" s="318"/>
      <c r="AJ40" s="318"/>
      <c r="AK40" s="318"/>
      <c r="AL40" s="318"/>
      <c r="AM40" s="318"/>
      <c r="AN40" s="318"/>
      <c r="AO40" s="318"/>
      <c r="AP40" s="318"/>
      <c r="AQ40" s="318"/>
      <c r="AR40" s="318"/>
      <c r="AS40" s="318"/>
    </row>
    <row r="41" spans="1:45" ht="14.45" customHeight="1" x14ac:dyDescent="0.3">
      <c r="A41" s="829" t="s">
        <v>809</v>
      </c>
      <c r="B41" s="825" t="s">
        <v>808</v>
      </c>
      <c r="C41" s="830" t="s">
        <v>807</v>
      </c>
      <c r="D41" s="832" t="s">
        <v>806</v>
      </c>
      <c r="E41" s="833"/>
      <c r="F41" s="832" t="s">
        <v>805</v>
      </c>
      <c r="G41" s="833"/>
      <c r="H41" s="825" t="s">
        <v>804</v>
      </c>
      <c r="I41" s="825" t="s">
        <v>803</v>
      </c>
      <c r="J41" s="826" t="s">
        <v>802</v>
      </c>
      <c r="K41" s="826"/>
      <c r="L41" s="826"/>
      <c r="M41" s="827"/>
      <c r="AB41" s="318"/>
      <c r="AC41" s="318"/>
      <c r="AD41" s="318"/>
      <c r="AE41" s="318"/>
      <c r="AF41" s="318"/>
      <c r="AG41" s="318"/>
      <c r="AH41" s="318"/>
      <c r="AI41" s="318"/>
      <c r="AJ41" s="318"/>
      <c r="AK41" s="318"/>
      <c r="AL41" s="318"/>
      <c r="AM41" s="318"/>
      <c r="AN41" s="318"/>
      <c r="AO41" s="318"/>
      <c r="AP41" s="318"/>
      <c r="AQ41" s="318"/>
      <c r="AR41" s="318"/>
      <c r="AS41" s="318"/>
    </row>
    <row r="42" spans="1:45" x14ac:dyDescent="0.3">
      <c r="A42" s="829"/>
      <c r="B42" s="825"/>
      <c r="C42" s="831"/>
      <c r="D42" s="834"/>
      <c r="E42" s="835"/>
      <c r="F42" s="834"/>
      <c r="G42" s="835"/>
      <c r="H42" s="825"/>
      <c r="I42" s="825"/>
      <c r="J42" s="381" t="s">
        <v>801</v>
      </c>
      <c r="K42" s="381" t="s">
        <v>800</v>
      </c>
      <c r="L42" s="825" t="s">
        <v>799</v>
      </c>
      <c r="M42" s="828"/>
      <c r="AB42" s="318"/>
      <c r="AC42" s="318"/>
      <c r="AD42" s="318"/>
      <c r="AE42" s="318"/>
      <c r="AF42" s="318"/>
      <c r="AG42" s="318"/>
      <c r="AH42" s="318"/>
      <c r="AI42" s="318"/>
      <c r="AJ42" s="318"/>
      <c r="AK42" s="318"/>
      <c r="AL42" s="318"/>
      <c r="AM42" s="318"/>
      <c r="AN42" s="318"/>
      <c r="AO42" s="318"/>
      <c r="AP42" s="318"/>
      <c r="AQ42" s="318"/>
      <c r="AR42" s="318"/>
      <c r="AS42" s="318"/>
    </row>
    <row r="43" spans="1:45" ht="24" customHeight="1" x14ac:dyDescent="0.3">
      <c r="A43" s="380"/>
      <c r="B43" s="371"/>
      <c r="C43" s="375"/>
      <c r="D43" s="379"/>
      <c r="E43" s="378"/>
      <c r="F43" s="379"/>
      <c r="G43" s="378"/>
      <c r="H43" s="371"/>
      <c r="I43" s="371"/>
      <c r="J43" s="370"/>
      <c r="K43" s="370"/>
      <c r="L43" s="816"/>
      <c r="M43" s="817"/>
      <c r="AB43" s="318"/>
      <c r="AC43" s="318"/>
      <c r="AD43" s="318"/>
      <c r="AE43" s="318"/>
      <c r="AF43" s="318"/>
      <c r="AG43" s="318"/>
      <c r="AH43" s="318"/>
      <c r="AI43" s="318"/>
      <c r="AJ43" s="318"/>
      <c r="AK43" s="318"/>
      <c r="AL43" s="318"/>
      <c r="AM43" s="318"/>
      <c r="AN43" s="318"/>
      <c r="AO43" s="318"/>
      <c r="AP43" s="318"/>
      <c r="AQ43" s="318"/>
      <c r="AR43" s="318"/>
      <c r="AS43" s="318"/>
    </row>
    <row r="44" spans="1:45" ht="24" customHeight="1" x14ac:dyDescent="0.3">
      <c r="A44" s="377"/>
      <c r="B44" s="371"/>
      <c r="C44" s="375"/>
      <c r="D44" s="374"/>
      <c r="E44" s="372"/>
      <c r="F44" s="374"/>
      <c r="G44" s="372"/>
      <c r="H44" s="371"/>
      <c r="I44" s="371"/>
      <c r="J44" s="370"/>
      <c r="K44" s="370"/>
      <c r="L44" s="816"/>
      <c r="M44" s="817"/>
      <c r="AB44" s="318"/>
      <c r="AC44" s="318"/>
      <c r="AD44" s="318"/>
      <c r="AE44" s="318"/>
      <c r="AF44" s="318"/>
      <c r="AG44" s="318"/>
      <c r="AH44" s="318"/>
      <c r="AI44" s="318"/>
      <c r="AJ44" s="318"/>
      <c r="AK44" s="318"/>
      <c r="AL44" s="318"/>
      <c r="AM44" s="318"/>
      <c r="AN44" s="318"/>
      <c r="AO44" s="318"/>
      <c r="AP44" s="318"/>
      <c r="AQ44" s="318"/>
      <c r="AR44" s="318"/>
      <c r="AS44" s="318"/>
    </row>
    <row r="45" spans="1:45" ht="24" customHeight="1" x14ac:dyDescent="0.3">
      <c r="A45" s="377"/>
      <c r="B45" s="371"/>
      <c r="C45" s="375"/>
      <c r="D45" s="374"/>
      <c r="E45" s="372"/>
      <c r="F45" s="373"/>
      <c r="G45" s="372"/>
      <c r="H45" s="371"/>
      <c r="I45" s="371"/>
      <c r="J45" s="370"/>
      <c r="K45" s="370"/>
      <c r="L45" s="816"/>
      <c r="M45" s="817"/>
      <c r="AB45" s="318"/>
      <c r="AC45" s="318"/>
      <c r="AD45" s="318"/>
      <c r="AE45" s="318"/>
      <c r="AF45" s="318"/>
      <c r="AG45" s="318"/>
      <c r="AH45" s="318"/>
      <c r="AI45" s="318"/>
      <c r="AJ45" s="318"/>
      <c r="AK45" s="318"/>
      <c r="AL45" s="318"/>
      <c r="AM45" s="318"/>
      <c r="AN45" s="318"/>
      <c r="AO45" s="318"/>
      <c r="AP45" s="318"/>
      <c r="AQ45" s="318"/>
      <c r="AR45" s="318"/>
      <c r="AS45" s="318"/>
    </row>
    <row r="46" spans="1:45" ht="24" customHeight="1" x14ac:dyDescent="0.3">
      <c r="A46" s="377"/>
      <c r="B46" s="371"/>
      <c r="C46" s="375"/>
      <c r="D46" s="374"/>
      <c r="E46" s="372"/>
      <c r="F46" s="373"/>
      <c r="G46" s="372"/>
      <c r="H46" s="371"/>
      <c r="I46" s="371"/>
      <c r="J46" s="370"/>
      <c r="K46" s="370"/>
      <c r="L46" s="816"/>
      <c r="M46" s="817"/>
      <c r="AB46" s="318"/>
      <c r="AC46" s="318"/>
      <c r="AD46" s="318"/>
      <c r="AE46" s="318"/>
      <c r="AF46" s="318"/>
      <c r="AG46" s="318"/>
      <c r="AH46" s="318"/>
      <c r="AI46" s="318"/>
      <c r="AJ46" s="318"/>
      <c r="AK46" s="318"/>
      <c r="AL46" s="318"/>
      <c r="AM46" s="318"/>
      <c r="AN46" s="318"/>
      <c r="AO46" s="318"/>
      <c r="AP46" s="318"/>
      <c r="AQ46" s="318"/>
      <c r="AR46" s="318"/>
      <c r="AS46" s="318"/>
    </row>
    <row r="47" spans="1:45" ht="24" customHeight="1" x14ac:dyDescent="0.3">
      <c r="A47" s="376"/>
      <c r="B47" s="371"/>
      <c r="C47" s="375"/>
      <c r="D47" s="374"/>
      <c r="E47" s="372"/>
      <c r="F47" s="373"/>
      <c r="G47" s="372"/>
      <c r="H47" s="371"/>
      <c r="I47" s="371"/>
      <c r="J47" s="370"/>
      <c r="K47" s="370"/>
      <c r="L47" s="816"/>
      <c r="M47" s="817"/>
      <c r="AB47" s="318"/>
      <c r="AC47" s="318"/>
      <c r="AD47" s="318"/>
      <c r="AE47" s="318"/>
      <c r="AF47" s="318"/>
      <c r="AG47" s="318"/>
      <c r="AH47" s="318"/>
      <c r="AI47" s="318"/>
      <c r="AJ47" s="318"/>
      <c r="AK47" s="318"/>
      <c r="AL47" s="318"/>
      <c r="AM47" s="318"/>
      <c r="AN47" s="318"/>
      <c r="AO47" s="318"/>
      <c r="AP47" s="318"/>
      <c r="AQ47" s="318"/>
      <c r="AR47" s="318"/>
      <c r="AS47" s="318"/>
    </row>
    <row r="48" spans="1:45" ht="24" customHeight="1" x14ac:dyDescent="0.3">
      <c r="A48" s="369"/>
      <c r="B48" s="365"/>
      <c r="C48" s="368"/>
      <c r="D48" s="367"/>
      <c r="E48" s="366"/>
      <c r="F48" s="367"/>
      <c r="G48" s="366"/>
      <c r="H48" s="365"/>
      <c r="I48" s="365"/>
      <c r="J48" s="364"/>
      <c r="K48" s="364"/>
      <c r="L48" s="818"/>
      <c r="M48" s="819"/>
      <c r="AB48" s="318"/>
      <c r="AC48" s="318"/>
      <c r="AD48" s="318"/>
      <c r="AE48" s="318"/>
      <c r="AF48" s="318"/>
      <c r="AG48" s="318"/>
      <c r="AH48" s="318"/>
      <c r="AI48" s="318"/>
      <c r="AJ48" s="318"/>
      <c r="AK48" s="318"/>
      <c r="AL48" s="318"/>
      <c r="AM48" s="318"/>
      <c r="AN48" s="318"/>
      <c r="AO48" s="318"/>
      <c r="AP48" s="318"/>
      <c r="AQ48" s="318"/>
      <c r="AR48" s="318"/>
      <c r="AS48" s="318"/>
    </row>
    <row r="49" spans="1:45" ht="6" customHeight="1" x14ac:dyDescent="0.3">
      <c r="A49" s="363"/>
      <c r="B49" s="362"/>
      <c r="C49" s="362"/>
      <c r="D49" s="362"/>
      <c r="E49" s="362"/>
      <c r="F49" s="362"/>
      <c r="G49" s="362"/>
      <c r="H49" s="361"/>
      <c r="I49" s="361"/>
      <c r="J49" s="360"/>
      <c r="K49" s="360"/>
      <c r="L49" s="360"/>
      <c r="M49" s="359"/>
      <c r="AB49" s="318"/>
      <c r="AC49" s="318"/>
      <c r="AD49" s="318"/>
      <c r="AE49" s="318"/>
      <c r="AF49" s="318"/>
      <c r="AG49" s="318"/>
      <c r="AH49" s="318"/>
      <c r="AI49" s="318"/>
      <c r="AJ49" s="318"/>
      <c r="AK49" s="318"/>
      <c r="AL49" s="318"/>
      <c r="AM49" s="318"/>
      <c r="AN49" s="318"/>
      <c r="AO49" s="318"/>
      <c r="AP49" s="318"/>
      <c r="AQ49" s="318"/>
      <c r="AR49" s="318"/>
      <c r="AS49" s="318"/>
    </row>
    <row r="50" spans="1:45" ht="24.75" customHeight="1" thickBot="1" x14ac:dyDescent="0.35">
      <c r="A50" s="358" t="s">
        <v>798</v>
      </c>
      <c r="B50" s="820"/>
      <c r="C50" s="821"/>
      <c r="D50" s="821"/>
      <c r="E50" s="821"/>
      <c r="F50" s="821"/>
      <c r="G50" s="821"/>
      <c r="H50" s="821"/>
      <c r="I50" s="821"/>
      <c r="J50" s="821"/>
      <c r="K50" s="821"/>
      <c r="L50" s="821"/>
      <c r="M50" s="822"/>
      <c r="AB50" s="318"/>
      <c r="AC50" s="318"/>
      <c r="AD50" s="318"/>
      <c r="AE50" s="318"/>
      <c r="AF50" s="318"/>
      <c r="AG50" s="318"/>
      <c r="AH50" s="318"/>
      <c r="AI50" s="318"/>
      <c r="AJ50" s="318"/>
      <c r="AK50" s="318"/>
      <c r="AL50" s="318"/>
      <c r="AM50" s="318"/>
      <c r="AN50" s="318"/>
      <c r="AO50" s="318"/>
      <c r="AP50" s="318"/>
      <c r="AQ50" s="318"/>
      <c r="AR50" s="318"/>
      <c r="AS50" s="318"/>
    </row>
    <row r="51" spans="1:45" x14ac:dyDescent="0.3">
      <c r="A51" s="357" t="s">
        <v>797</v>
      </c>
      <c r="B51" s="356"/>
      <c r="C51" s="331" t="s">
        <v>796</v>
      </c>
      <c r="D51" s="330"/>
      <c r="E51" s="330"/>
      <c r="F51" s="330"/>
      <c r="G51" s="330"/>
      <c r="H51" s="328"/>
      <c r="I51" s="823" t="s">
        <v>795</v>
      </c>
      <c r="J51" s="824"/>
      <c r="K51" s="355"/>
      <c r="L51" s="355"/>
      <c r="M51" s="354"/>
      <c r="AB51" s="318"/>
      <c r="AC51" s="318"/>
      <c r="AD51" s="318"/>
      <c r="AE51" s="318"/>
      <c r="AF51" s="318"/>
      <c r="AG51" s="318"/>
      <c r="AH51" s="318"/>
      <c r="AI51" s="318"/>
      <c r="AJ51" s="318"/>
      <c r="AK51" s="318"/>
      <c r="AL51" s="318"/>
      <c r="AM51" s="318"/>
      <c r="AN51" s="318"/>
      <c r="AO51" s="318"/>
      <c r="AP51" s="318"/>
      <c r="AQ51" s="318"/>
      <c r="AR51" s="318"/>
      <c r="AS51" s="318"/>
    </row>
    <row r="52" spans="1:45" x14ac:dyDescent="0.3">
      <c r="A52" s="342" t="s">
        <v>794</v>
      </c>
      <c r="B52" s="324"/>
      <c r="C52" s="353" t="s">
        <v>793</v>
      </c>
      <c r="D52" s="325"/>
      <c r="E52" s="325"/>
      <c r="F52" s="325"/>
      <c r="G52" s="325"/>
      <c r="H52" s="324"/>
      <c r="I52" s="333" t="s">
        <v>745</v>
      </c>
      <c r="J52" s="332" t="s">
        <v>792</v>
      </c>
      <c r="K52" s="352"/>
      <c r="L52" s="352"/>
      <c r="M52" s="349"/>
      <c r="AB52" s="318"/>
      <c r="AC52" s="318"/>
      <c r="AD52" s="318"/>
      <c r="AE52" s="318"/>
      <c r="AF52" s="318"/>
      <c r="AG52" s="318"/>
      <c r="AH52" s="318"/>
      <c r="AI52" s="318"/>
      <c r="AJ52" s="318"/>
      <c r="AK52" s="318"/>
      <c r="AL52" s="318"/>
      <c r="AM52" s="318"/>
      <c r="AN52" s="318"/>
      <c r="AO52" s="318"/>
      <c r="AP52" s="318"/>
      <c r="AQ52" s="318"/>
      <c r="AR52" s="318"/>
      <c r="AS52" s="318"/>
    </row>
    <row r="53" spans="1:45" x14ac:dyDescent="0.3">
      <c r="A53" s="342" t="s">
        <v>791</v>
      </c>
      <c r="B53" s="324"/>
      <c r="C53" s="353" t="s">
        <v>790</v>
      </c>
      <c r="D53" s="325"/>
      <c r="E53" s="325"/>
      <c r="F53" s="325"/>
      <c r="G53" s="325"/>
      <c r="H53" s="324"/>
      <c r="I53" s="333" t="s">
        <v>789</v>
      </c>
      <c r="J53" s="332" t="s">
        <v>788</v>
      </c>
      <c r="K53" s="352"/>
      <c r="L53" s="352"/>
      <c r="M53" s="349"/>
      <c r="AB53" s="318"/>
      <c r="AC53" s="318"/>
      <c r="AD53" s="318"/>
      <c r="AE53" s="318"/>
      <c r="AF53" s="318"/>
      <c r="AG53" s="318"/>
      <c r="AH53" s="318"/>
      <c r="AI53" s="318"/>
      <c r="AJ53" s="318"/>
      <c r="AK53" s="318"/>
      <c r="AL53" s="318"/>
      <c r="AM53" s="318"/>
      <c r="AN53" s="318"/>
      <c r="AO53" s="318"/>
      <c r="AP53" s="318"/>
      <c r="AQ53" s="318"/>
      <c r="AR53" s="318"/>
      <c r="AS53" s="318"/>
    </row>
    <row r="54" spans="1:45" x14ac:dyDescent="0.3">
      <c r="A54" s="342" t="s">
        <v>787</v>
      </c>
      <c r="B54" s="324"/>
      <c r="C54" s="353" t="s">
        <v>786</v>
      </c>
      <c r="D54" s="325"/>
      <c r="E54" s="325"/>
      <c r="F54" s="325"/>
      <c r="G54" s="325"/>
      <c r="H54" s="324"/>
      <c r="I54" s="333" t="s">
        <v>785</v>
      </c>
      <c r="J54" s="332" t="s">
        <v>784</v>
      </c>
      <c r="K54" s="352"/>
      <c r="L54" s="352"/>
      <c r="M54" s="349"/>
      <c r="AB54" s="318"/>
      <c r="AC54" s="318"/>
      <c r="AD54" s="318"/>
      <c r="AE54" s="318"/>
      <c r="AF54" s="318"/>
      <c r="AG54" s="318"/>
      <c r="AH54" s="318"/>
      <c r="AI54" s="318"/>
      <c r="AJ54" s="318"/>
      <c r="AK54" s="318"/>
      <c r="AL54" s="318"/>
      <c r="AM54" s="318"/>
      <c r="AN54" s="318"/>
      <c r="AO54" s="318"/>
      <c r="AP54" s="318"/>
      <c r="AQ54" s="318"/>
      <c r="AR54" s="318"/>
      <c r="AS54" s="318"/>
    </row>
    <row r="55" spans="1:45" ht="30" x14ac:dyDescent="0.3">
      <c r="A55" s="342" t="s">
        <v>783</v>
      </c>
      <c r="B55" s="324"/>
      <c r="C55" s="351" t="s">
        <v>782</v>
      </c>
      <c r="D55" s="335"/>
      <c r="E55" s="335"/>
      <c r="F55" s="335"/>
      <c r="G55" s="335"/>
      <c r="H55" s="334"/>
      <c r="I55" s="350" t="s">
        <v>781</v>
      </c>
      <c r="J55" s="782" t="s">
        <v>780</v>
      </c>
      <c r="K55" s="782"/>
      <c r="L55" s="782"/>
      <c r="M55" s="349"/>
      <c r="AB55" s="318"/>
      <c r="AC55" s="318"/>
      <c r="AD55" s="318"/>
      <c r="AE55" s="318"/>
      <c r="AF55" s="318"/>
      <c r="AG55" s="318"/>
      <c r="AH55" s="318"/>
      <c r="AI55" s="318"/>
      <c r="AJ55" s="318"/>
      <c r="AK55" s="318"/>
      <c r="AL55" s="318"/>
      <c r="AM55" s="318"/>
      <c r="AN55" s="318"/>
      <c r="AO55" s="318"/>
      <c r="AP55" s="318"/>
      <c r="AQ55" s="318"/>
      <c r="AR55" s="318"/>
      <c r="AS55" s="318"/>
    </row>
    <row r="56" spans="1:45" x14ac:dyDescent="0.3">
      <c r="A56" s="342" t="s">
        <v>779</v>
      </c>
      <c r="B56" s="324"/>
      <c r="E56" s="806" t="s">
        <v>778</v>
      </c>
      <c r="F56" s="807"/>
      <c r="G56" s="807"/>
      <c r="H56" s="808"/>
      <c r="I56" s="348" t="s">
        <v>777</v>
      </c>
      <c r="J56" s="320" t="s">
        <v>776</v>
      </c>
      <c r="K56" s="337"/>
      <c r="L56" s="321"/>
      <c r="M56" s="347"/>
      <c r="AB56" s="318"/>
      <c r="AC56" s="318"/>
      <c r="AD56" s="318"/>
      <c r="AE56" s="318"/>
      <c r="AF56" s="318"/>
      <c r="AG56" s="318"/>
      <c r="AH56" s="318"/>
      <c r="AI56" s="318"/>
      <c r="AJ56" s="318"/>
      <c r="AK56" s="318"/>
      <c r="AL56" s="318"/>
      <c r="AM56" s="318"/>
      <c r="AN56" s="318"/>
      <c r="AO56" s="318"/>
      <c r="AP56" s="318"/>
      <c r="AQ56" s="318"/>
      <c r="AR56" s="318"/>
      <c r="AS56" s="318"/>
    </row>
    <row r="57" spans="1:45" x14ac:dyDescent="0.3">
      <c r="A57" s="342" t="s">
        <v>775</v>
      </c>
      <c r="B57" s="324"/>
      <c r="E57" s="784" t="s">
        <v>774</v>
      </c>
      <c r="F57" s="785"/>
      <c r="G57" s="785"/>
      <c r="H57" s="809"/>
      <c r="I57" s="346" t="s">
        <v>773</v>
      </c>
      <c r="J57" s="810"/>
      <c r="K57" s="810"/>
      <c r="L57" s="810"/>
      <c r="M57" s="811"/>
      <c r="AB57" s="318"/>
      <c r="AC57" s="318"/>
      <c r="AD57" s="318"/>
      <c r="AE57" s="318"/>
      <c r="AF57" s="318"/>
      <c r="AG57" s="318"/>
      <c r="AH57" s="318"/>
      <c r="AI57" s="318"/>
      <c r="AJ57" s="318"/>
      <c r="AK57" s="318"/>
      <c r="AL57" s="318"/>
      <c r="AM57" s="318"/>
      <c r="AN57" s="318"/>
      <c r="AO57" s="318"/>
      <c r="AP57" s="318"/>
      <c r="AQ57" s="318"/>
      <c r="AR57" s="318"/>
      <c r="AS57" s="318"/>
    </row>
    <row r="58" spans="1:45" x14ac:dyDescent="0.3">
      <c r="A58" s="342" t="s">
        <v>772</v>
      </c>
      <c r="B58" s="324"/>
      <c r="E58" s="799" t="s">
        <v>771</v>
      </c>
      <c r="F58" s="793"/>
      <c r="G58" s="793"/>
      <c r="H58" s="800"/>
      <c r="I58" s="790" t="s">
        <v>770</v>
      </c>
      <c r="J58" s="812"/>
      <c r="K58" s="812"/>
      <c r="L58" s="812"/>
      <c r="M58" s="813"/>
      <c r="AB58" s="318"/>
      <c r="AC58" s="318"/>
      <c r="AD58" s="318"/>
      <c r="AE58" s="318"/>
      <c r="AF58" s="318"/>
      <c r="AG58" s="318"/>
      <c r="AH58" s="318"/>
      <c r="AI58" s="318"/>
      <c r="AJ58" s="318"/>
      <c r="AK58" s="318"/>
      <c r="AL58" s="318"/>
      <c r="AM58" s="318"/>
      <c r="AN58" s="318"/>
      <c r="AO58" s="318"/>
      <c r="AP58" s="318"/>
      <c r="AQ58" s="318"/>
      <c r="AR58" s="318"/>
      <c r="AS58" s="318"/>
    </row>
    <row r="59" spans="1:45" x14ac:dyDescent="0.3">
      <c r="A59" s="342" t="s">
        <v>769</v>
      </c>
      <c r="B59" s="325"/>
      <c r="C59" s="814" t="s">
        <v>768</v>
      </c>
      <c r="D59" s="815"/>
      <c r="E59" s="799" t="s">
        <v>767</v>
      </c>
      <c r="F59" s="793"/>
      <c r="G59" s="793"/>
      <c r="H59" s="800"/>
      <c r="I59" s="812"/>
      <c r="J59" s="812"/>
      <c r="K59" s="812"/>
      <c r="L59" s="812"/>
      <c r="M59" s="813"/>
      <c r="AB59" s="318"/>
      <c r="AC59" s="318"/>
      <c r="AD59" s="318"/>
      <c r="AE59" s="318"/>
      <c r="AF59" s="318"/>
      <c r="AG59" s="318"/>
      <c r="AH59" s="318"/>
      <c r="AI59" s="318"/>
      <c r="AJ59" s="318"/>
      <c r="AK59" s="318"/>
      <c r="AL59" s="318"/>
      <c r="AM59" s="318"/>
      <c r="AN59" s="318"/>
      <c r="AO59" s="318"/>
      <c r="AP59" s="318"/>
      <c r="AQ59" s="318"/>
      <c r="AR59" s="318"/>
      <c r="AS59" s="318"/>
    </row>
    <row r="60" spans="1:45" x14ac:dyDescent="0.3">
      <c r="A60" s="342" t="s">
        <v>766</v>
      </c>
      <c r="B60" s="325"/>
      <c r="C60" s="797" t="s">
        <v>765</v>
      </c>
      <c r="D60" s="798"/>
      <c r="E60" s="799" t="s">
        <v>764</v>
      </c>
      <c r="F60" s="793"/>
      <c r="G60" s="793"/>
      <c r="H60" s="800"/>
      <c r="I60" s="812"/>
      <c r="J60" s="812"/>
      <c r="K60" s="812"/>
      <c r="L60" s="812"/>
      <c r="M60" s="813"/>
      <c r="AB60" s="318"/>
      <c r="AC60" s="318"/>
      <c r="AD60" s="318"/>
      <c r="AE60" s="318"/>
      <c r="AF60" s="318"/>
      <c r="AG60" s="318"/>
      <c r="AH60" s="318"/>
      <c r="AI60" s="318"/>
      <c r="AJ60" s="318"/>
      <c r="AK60" s="318"/>
      <c r="AL60" s="318"/>
      <c r="AM60" s="318"/>
      <c r="AN60" s="318"/>
      <c r="AO60" s="318"/>
      <c r="AP60" s="318"/>
      <c r="AQ60" s="318"/>
      <c r="AR60" s="318"/>
      <c r="AS60" s="318"/>
    </row>
    <row r="61" spans="1:45" x14ac:dyDescent="0.3">
      <c r="A61" s="342" t="s">
        <v>763</v>
      </c>
      <c r="B61" s="325"/>
      <c r="C61" s="797" t="s">
        <v>762</v>
      </c>
      <c r="D61" s="798"/>
      <c r="E61" s="799" t="s">
        <v>761</v>
      </c>
      <c r="F61" s="793"/>
      <c r="G61" s="793"/>
      <c r="H61" s="800"/>
      <c r="I61" s="344"/>
      <c r="J61" s="344"/>
      <c r="K61" s="344"/>
      <c r="L61" s="344"/>
      <c r="M61" s="343"/>
      <c r="AB61" s="318"/>
      <c r="AC61" s="318"/>
      <c r="AD61" s="318"/>
      <c r="AE61" s="318"/>
      <c r="AF61" s="318"/>
      <c r="AG61" s="318"/>
      <c r="AH61" s="318"/>
      <c r="AI61" s="318"/>
      <c r="AJ61" s="318"/>
      <c r="AK61" s="318"/>
      <c r="AL61" s="318"/>
      <c r="AM61" s="318"/>
      <c r="AN61" s="318"/>
      <c r="AO61" s="318"/>
      <c r="AP61" s="318"/>
      <c r="AQ61" s="318"/>
      <c r="AR61" s="318"/>
      <c r="AS61" s="318"/>
    </row>
    <row r="62" spans="1:45" x14ac:dyDescent="0.3">
      <c r="A62" s="342" t="s">
        <v>760</v>
      </c>
      <c r="B62" s="325"/>
      <c r="C62" s="797" t="s">
        <v>759</v>
      </c>
      <c r="D62" s="798"/>
      <c r="E62" s="799" t="s">
        <v>758</v>
      </c>
      <c r="F62" s="793"/>
      <c r="G62" s="793"/>
      <c r="H62" s="800"/>
      <c r="I62" s="341"/>
      <c r="J62" s="340"/>
      <c r="K62" s="340"/>
      <c r="L62" s="340"/>
      <c r="M62" s="339"/>
      <c r="AB62" s="318"/>
      <c r="AC62" s="318"/>
      <c r="AD62" s="318"/>
      <c r="AE62" s="318"/>
      <c r="AF62" s="318"/>
      <c r="AG62" s="318"/>
      <c r="AH62" s="318"/>
      <c r="AI62" s="318"/>
      <c r="AJ62" s="318"/>
      <c r="AK62" s="318"/>
      <c r="AL62" s="318"/>
      <c r="AM62" s="318"/>
      <c r="AN62" s="318"/>
      <c r="AO62" s="318"/>
      <c r="AP62" s="318"/>
      <c r="AQ62" s="318"/>
      <c r="AR62" s="318"/>
      <c r="AS62" s="318"/>
    </row>
    <row r="63" spans="1:45" x14ac:dyDescent="0.3">
      <c r="A63" s="338" t="s">
        <v>757</v>
      </c>
      <c r="B63" s="335"/>
      <c r="C63" s="801" t="s">
        <v>756</v>
      </c>
      <c r="D63" s="802"/>
      <c r="E63" s="803" t="s">
        <v>755</v>
      </c>
      <c r="F63" s="804"/>
      <c r="G63" s="804"/>
      <c r="H63" s="805"/>
      <c r="I63" s="336"/>
      <c r="J63" s="336"/>
      <c r="K63" s="335"/>
      <c r="L63" s="335"/>
      <c r="M63" s="334"/>
      <c r="AB63" s="318"/>
      <c r="AC63" s="318"/>
      <c r="AD63" s="318"/>
      <c r="AE63" s="318"/>
      <c r="AF63" s="318"/>
      <c r="AG63" s="318"/>
      <c r="AH63" s="318"/>
      <c r="AI63" s="318"/>
      <c r="AJ63" s="318"/>
      <c r="AK63" s="318"/>
      <c r="AL63" s="318"/>
      <c r="AM63" s="318"/>
      <c r="AN63" s="318"/>
      <c r="AO63" s="318"/>
      <c r="AP63" s="318"/>
      <c r="AQ63" s="318"/>
      <c r="AR63" s="318"/>
      <c r="AS63" s="318"/>
    </row>
    <row r="64" spans="1:45" x14ac:dyDescent="0.3">
      <c r="A64" s="784" t="s">
        <v>743</v>
      </c>
      <c r="B64" s="785"/>
      <c r="C64" s="325"/>
      <c r="D64" s="325"/>
      <c r="E64" s="325"/>
      <c r="F64" s="325"/>
      <c r="G64" s="325"/>
      <c r="H64" s="325"/>
      <c r="I64" s="324"/>
      <c r="J64" s="325"/>
      <c r="K64" s="325"/>
      <c r="L64" s="325"/>
      <c r="M64" s="324"/>
      <c r="AB64" s="318"/>
      <c r="AC64" s="318"/>
      <c r="AD64" s="318"/>
      <c r="AE64" s="318"/>
      <c r="AF64" s="318"/>
      <c r="AG64" s="318"/>
      <c r="AH64" s="318"/>
      <c r="AI64" s="318"/>
      <c r="AJ64" s="318"/>
      <c r="AK64" s="318"/>
      <c r="AL64" s="318"/>
      <c r="AM64" s="318"/>
      <c r="AN64" s="318"/>
      <c r="AO64" s="318"/>
      <c r="AP64" s="318"/>
      <c r="AQ64" s="318"/>
      <c r="AR64" s="318"/>
      <c r="AS64" s="318"/>
    </row>
    <row r="65" spans="1:45" x14ac:dyDescent="0.3">
      <c r="A65" s="327" t="s">
        <v>754</v>
      </c>
      <c r="B65" s="326"/>
      <c r="C65" s="325"/>
      <c r="D65" s="325"/>
      <c r="E65" s="325"/>
      <c r="F65" s="325"/>
      <c r="G65" s="325"/>
      <c r="H65" s="325"/>
      <c r="I65" s="324"/>
      <c r="J65" s="325"/>
      <c r="K65" s="325"/>
      <c r="L65" s="325"/>
      <c r="M65" s="324"/>
      <c r="AB65" s="318"/>
      <c r="AC65" s="318"/>
      <c r="AD65" s="318"/>
      <c r="AE65" s="318"/>
      <c r="AF65" s="318"/>
      <c r="AG65" s="318"/>
      <c r="AH65" s="318"/>
      <c r="AI65" s="318"/>
      <c r="AJ65" s="318"/>
      <c r="AK65" s="318"/>
      <c r="AL65" s="318"/>
      <c r="AM65" s="318"/>
      <c r="AN65" s="318"/>
      <c r="AO65" s="318"/>
      <c r="AP65" s="318"/>
      <c r="AQ65" s="318"/>
      <c r="AR65" s="318"/>
      <c r="AS65" s="318"/>
    </row>
    <row r="66" spans="1:45" x14ac:dyDescent="0.3">
      <c r="A66" s="333" t="s">
        <v>753</v>
      </c>
      <c r="B66" s="332" t="s">
        <v>752</v>
      </c>
      <c r="C66" s="332"/>
      <c r="D66" s="332"/>
      <c r="E66" s="332"/>
      <c r="F66" s="332"/>
      <c r="G66" s="332"/>
      <c r="H66" s="325"/>
      <c r="I66" s="324"/>
      <c r="J66" s="325"/>
      <c r="K66" s="325"/>
      <c r="L66" s="325"/>
      <c r="M66" s="324"/>
      <c r="AB66" s="318"/>
      <c r="AC66" s="318"/>
      <c r="AD66" s="318"/>
      <c r="AE66" s="318"/>
      <c r="AF66" s="318"/>
      <c r="AG66" s="318"/>
      <c r="AH66" s="318"/>
      <c r="AI66" s="318"/>
      <c r="AJ66" s="318"/>
      <c r="AK66" s="318"/>
      <c r="AL66" s="318"/>
      <c r="AM66" s="318"/>
      <c r="AN66" s="318"/>
      <c r="AO66" s="318"/>
      <c r="AP66" s="318"/>
      <c r="AQ66" s="318"/>
      <c r="AR66" s="318"/>
      <c r="AS66" s="318"/>
    </row>
    <row r="67" spans="1:45" x14ac:dyDescent="0.3">
      <c r="A67" s="333" t="s">
        <v>751</v>
      </c>
      <c r="B67" s="332" t="s">
        <v>750</v>
      </c>
      <c r="C67" s="332"/>
      <c r="D67" s="332"/>
      <c r="E67" s="332"/>
      <c r="F67" s="332"/>
      <c r="G67" s="332"/>
      <c r="H67" s="325"/>
      <c r="I67" s="324"/>
      <c r="J67" s="325"/>
      <c r="K67" s="325"/>
      <c r="L67" s="325"/>
      <c r="M67" s="324"/>
      <c r="AB67" s="318"/>
      <c r="AC67" s="318"/>
      <c r="AD67" s="318"/>
      <c r="AE67" s="318"/>
      <c r="AF67" s="318"/>
      <c r="AG67" s="318"/>
      <c r="AH67" s="318"/>
      <c r="AI67" s="318"/>
      <c r="AJ67" s="318"/>
      <c r="AK67" s="318"/>
      <c r="AL67" s="318"/>
      <c r="AM67" s="318"/>
      <c r="AN67" s="318"/>
      <c r="AO67" s="318"/>
      <c r="AP67" s="318"/>
      <c r="AQ67" s="318"/>
      <c r="AR67" s="318"/>
      <c r="AS67" s="318"/>
    </row>
    <row r="68" spans="1:45" x14ac:dyDescent="0.3">
      <c r="A68" s="333" t="s">
        <v>749</v>
      </c>
      <c r="B68" s="782" t="s">
        <v>748</v>
      </c>
      <c r="C68" s="786"/>
      <c r="D68" s="786"/>
      <c r="E68" s="786"/>
      <c r="F68" s="786"/>
      <c r="G68" s="786"/>
      <c r="H68" s="786"/>
      <c r="I68" s="787"/>
      <c r="J68" s="325"/>
      <c r="K68" s="325"/>
      <c r="L68" s="325"/>
      <c r="M68" s="324"/>
      <c r="AB68" s="318"/>
      <c r="AC68" s="318"/>
      <c r="AD68" s="318"/>
      <c r="AE68" s="318"/>
      <c r="AF68" s="318"/>
      <c r="AG68" s="318"/>
      <c r="AH68" s="318"/>
      <c r="AI68" s="318"/>
      <c r="AJ68" s="318"/>
      <c r="AK68" s="318"/>
      <c r="AL68" s="318"/>
      <c r="AM68" s="318"/>
      <c r="AN68" s="318"/>
      <c r="AO68" s="318"/>
      <c r="AP68" s="318"/>
      <c r="AQ68" s="318"/>
      <c r="AR68" s="318"/>
      <c r="AS68" s="318"/>
    </row>
    <row r="69" spans="1:45" x14ac:dyDescent="0.3">
      <c r="A69" s="788" t="s">
        <v>747</v>
      </c>
      <c r="B69" s="790" t="s">
        <v>746</v>
      </c>
      <c r="C69" s="791"/>
      <c r="D69" s="791"/>
      <c r="E69" s="791"/>
      <c r="F69" s="791"/>
      <c r="G69" s="791"/>
      <c r="H69" s="791"/>
      <c r="I69" s="792"/>
      <c r="J69" s="325"/>
      <c r="K69" s="325"/>
      <c r="L69" s="325"/>
      <c r="M69" s="324"/>
      <c r="AB69" s="318"/>
      <c r="AC69" s="318"/>
      <c r="AD69" s="318"/>
      <c r="AE69" s="318"/>
      <c r="AF69" s="318"/>
      <c r="AG69" s="318"/>
      <c r="AH69" s="318"/>
      <c r="AI69" s="318"/>
      <c r="AJ69" s="318"/>
      <c r="AK69" s="318"/>
      <c r="AL69" s="318"/>
      <c r="AM69" s="318"/>
      <c r="AN69" s="318"/>
      <c r="AO69" s="318"/>
      <c r="AP69" s="318"/>
      <c r="AQ69" s="318"/>
      <c r="AR69" s="318"/>
      <c r="AS69" s="318"/>
    </row>
    <row r="70" spans="1:45" x14ac:dyDescent="0.3">
      <c r="A70" s="789"/>
      <c r="B70" s="791"/>
      <c r="C70" s="791"/>
      <c r="D70" s="791"/>
      <c r="E70" s="791"/>
      <c r="F70" s="791"/>
      <c r="G70" s="791"/>
      <c r="H70" s="791"/>
      <c r="I70" s="792"/>
      <c r="J70" s="325"/>
      <c r="K70" s="325"/>
      <c r="L70" s="325"/>
      <c r="M70" s="324"/>
      <c r="AB70" s="318"/>
      <c r="AC70" s="318"/>
      <c r="AD70" s="318"/>
      <c r="AE70" s="318"/>
      <c r="AF70" s="318"/>
      <c r="AG70" s="318"/>
      <c r="AH70" s="318"/>
      <c r="AI70" s="318"/>
      <c r="AJ70" s="318"/>
      <c r="AK70" s="318"/>
      <c r="AL70" s="318"/>
      <c r="AM70" s="318"/>
      <c r="AN70" s="318"/>
      <c r="AO70" s="318"/>
      <c r="AP70" s="318"/>
      <c r="AQ70" s="318"/>
      <c r="AR70" s="318"/>
      <c r="AS70" s="318"/>
    </row>
    <row r="71" spans="1:45" x14ac:dyDescent="0.3">
      <c r="A71" s="333" t="s">
        <v>745</v>
      </c>
      <c r="B71" s="793" t="s">
        <v>744</v>
      </c>
      <c r="C71" s="786"/>
      <c r="D71" s="786"/>
      <c r="E71" s="786"/>
      <c r="F71" s="786"/>
      <c r="G71" s="786"/>
      <c r="H71" s="325"/>
      <c r="I71" s="324"/>
      <c r="J71" s="325"/>
      <c r="K71" s="325"/>
      <c r="L71" s="325"/>
      <c r="M71" s="324"/>
      <c r="AB71" s="318"/>
      <c r="AC71" s="318"/>
      <c r="AD71" s="318"/>
      <c r="AE71" s="318"/>
      <c r="AF71" s="318"/>
      <c r="AG71" s="318"/>
      <c r="AH71" s="318"/>
      <c r="AI71" s="318"/>
      <c r="AJ71" s="318"/>
      <c r="AK71" s="318"/>
      <c r="AL71" s="318"/>
      <c r="AM71" s="318"/>
      <c r="AN71" s="318"/>
      <c r="AO71" s="318"/>
      <c r="AP71" s="318"/>
      <c r="AQ71" s="318"/>
      <c r="AR71" s="318"/>
      <c r="AS71" s="318"/>
    </row>
    <row r="72" spans="1:45" x14ac:dyDescent="0.3">
      <c r="A72" s="794"/>
      <c r="B72" s="795"/>
      <c r="C72" s="795"/>
      <c r="D72" s="795"/>
      <c r="E72" s="795"/>
      <c r="F72" s="795"/>
      <c r="G72" s="795"/>
      <c r="H72" s="795"/>
      <c r="I72" s="796"/>
      <c r="J72" s="325"/>
      <c r="K72" s="325"/>
      <c r="L72" s="325"/>
      <c r="M72" s="324"/>
      <c r="AB72" s="318"/>
      <c r="AC72" s="318"/>
      <c r="AD72" s="318"/>
      <c r="AE72" s="318"/>
      <c r="AF72" s="318"/>
      <c r="AG72" s="318"/>
      <c r="AH72" s="318"/>
      <c r="AI72" s="318"/>
      <c r="AJ72" s="318"/>
      <c r="AK72" s="318"/>
      <c r="AL72" s="318"/>
      <c r="AM72" s="318"/>
      <c r="AN72" s="318"/>
      <c r="AO72" s="318"/>
      <c r="AP72" s="318"/>
      <c r="AQ72" s="318"/>
      <c r="AR72" s="318"/>
      <c r="AS72" s="318"/>
    </row>
    <row r="73" spans="1:45" x14ac:dyDescent="0.3">
      <c r="A73" s="331" t="s">
        <v>743</v>
      </c>
      <c r="B73" s="330"/>
      <c r="C73" s="329"/>
      <c r="D73" s="329"/>
      <c r="E73" s="329"/>
      <c r="F73" s="329"/>
      <c r="G73" s="329"/>
      <c r="H73" s="329"/>
      <c r="I73" s="329"/>
      <c r="J73" s="329"/>
      <c r="K73" s="329"/>
      <c r="L73" s="329"/>
      <c r="M73" s="328"/>
      <c r="AB73" s="318"/>
      <c r="AC73" s="318"/>
      <c r="AD73" s="318"/>
      <c r="AE73" s="318"/>
      <c r="AF73" s="318"/>
      <c r="AG73" s="318"/>
      <c r="AH73" s="318"/>
      <c r="AI73" s="318"/>
      <c r="AJ73" s="318"/>
      <c r="AK73" s="318"/>
      <c r="AL73" s="318"/>
      <c r="AM73" s="318"/>
      <c r="AN73" s="318"/>
      <c r="AO73" s="318"/>
      <c r="AP73" s="318"/>
      <c r="AQ73" s="318"/>
      <c r="AR73" s="318"/>
      <c r="AS73" s="318"/>
    </row>
    <row r="74" spans="1:45" x14ac:dyDescent="0.3">
      <c r="A74" s="327" t="s">
        <v>742</v>
      </c>
      <c r="B74" s="326"/>
      <c r="C74" s="325"/>
      <c r="D74" s="325"/>
      <c r="E74" s="325"/>
      <c r="F74" s="325"/>
      <c r="G74" s="325"/>
      <c r="H74" s="325"/>
      <c r="I74" s="325"/>
      <c r="J74" s="325"/>
      <c r="K74" s="325"/>
      <c r="L74" s="325"/>
      <c r="M74" s="324"/>
      <c r="AB74" s="318"/>
      <c r="AC74" s="318"/>
      <c r="AD74" s="318"/>
      <c r="AE74" s="318"/>
      <c r="AF74" s="318"/>
      <c r="AG74" s="318"/>
      <c r="AH74" s="318"/>
      <c r="AI74" s="318"/>
      <c r="AJ74" s="318"/>
      <c r="AK74" s="318"/>
      <c r="AL74" s="318"/>
      <c r="AM74" s="318"/>
      <c r="AN74" s="318"/>
      <c r="AO74" s="318"/>
      <c r="AP74" s="318"/>
      <c r="AQ74" s="318"/>
      <c r="AR74" s="318"/>
      <c r="AS74" s="318"/>
    </row>
    <row r="75" spans="1:45" x14ac:dyDescent="0.3">
      <c r="A75" s="323" t="s">
        <v>741</v>
      </c>
      <c r="B75" s="782" t="s">
        <v>740</v>
      </c>
      <c r="C75" s="782"/>
      <c r="D75" s="782"/>
      <c r="E75" s="782"/>
      <c r="F75" s="782"/>
      <c r="G75" s="782"/>
      <c r="H75" s="782"/>
      <c r="I75" s="782"/>
      <c r="J75" s="782"/>
      <c r="K75" s="782"/>
      <c r="L75" s="782"/>
      <c r="M75" s="783"/>
      <c r="AB75" s="318"/>
      <c r="AC75" s="318"/>
      <c r="AD75" s="318"/>
      <c r="AE75" s="318"/>
      <c r="AF75" s="318"/>
      <c r="AG75" s="318"/>
      <c r="AH75" s="318"/>
      <c r="AI75" s="318"/>
      <c r="AJ75" s="318"/>
      <c r="AK75" s="318"/>
      <c r="AL75" s="318"/>
      <c r="AM75" s="318"/>
      <c r="AN75" s="318"/>
      <c r="AO75" s="318"/>
      <c r="AP75" s="318"/>
      <c r="AQ75" s="318"/>
      <c r="AR75" s="318"/>
      <c r="AS75" s="318"/>
    </row>
    <row r="76" spans="1:45" x14ac:dyDescent="0.3">
      <c r="A76" s="323" t="s">
        <v>739</v>
      </c>
      <c r="B76" s="782" t="s">
        <v>738</v>
      </c>
      <c r="C76" s="782"/>
      <c r="D76" s="782"/>
      <c r="E76" s="782"/>
      <c r="F76" s="782"/>
      <c r="G76" s="782"/>
      <c r="H76" s="782"/>
      <c r="I76" s="782"/>
      <c r="J76" s="782"/>
      <c r="K76" s="782"/>
      <c r="L76" s="782"/>
      <c r="M76" s="783"/>
      <c r="AB76" s="318"/>
      <c r="AC76" s="318"/>
      <c r="AD76" s="318"/>
      <c r="AE76" s="318"/>
      <c r="AF76" s="318"/>
      <c r="AG76" s="318"/>
      <c r="AH76" s="318"/>
      <c r="AI76" s="318"/>
      <c r="AJ76" s="318"/>
      <c r="AK76" s="318"/>
      <c r="AL76" s="318"/>
      <c r="AM76" s="318"/>
      <c r="AN76" s="318"/>
      <c r="AO76" s="318"/>
      <c r="AP76" s="318"/>
      <c r="AQ76" s="318"/>
      <c r="AR76" s="318"/>
      <c r="AS76" s="318"/>
    </row>
    <row r="77" spans="1:45" x14ac:dyDescent="0.3">
      <c r="A77" s="323" t="s">
        <v>737</v>
      </c>
      <c r="B77" s="782" t="s">
        <v>736</v>
      </c>
      <c r="C77" s="782"/>
      <c r="D77" s="782"/>
      <c r="E77" s="782"/>
      <c r="F77" s="782"/>
      <c r="G77" s="782"/>
      <c r="H77" s="782"/>
      <c r="I77" s="782"/>
      <c r="J77" s="782"/>
      <c r="K77" s="782"/>
      <c r="L77" s="782"/>
      <c r="M77" s="783"/>
      <c r="AB77" s="318"/>
      <c r="AC77" s="318"/>
      <c r="AD77" s="318"/>
      <c r="AE77" s="318"/>
      <c r="AF77" s="318"/>
      <c r="AG77" s="318"/>
      <c r="AH77" s="318"/>
      <c r="AI77" s="318"/>
      <c r="AJ77" s="318"/>
      <c r="AK77" s="318"/>
      <c r="AL77" s="318"/>
      <c r="AM77" s="318"/>
      <c r="AN77" s="318"/>
      <c r="AO77" s="318"/>
      <c r="AP77" s="318"/>
      <c r="AQ77" s="318"/>
      <c r="AR77" s="318"/>
      <c r="AS77" s="318"/>
    </row>
    <row r="78" spans="1:45" x14ac:dyDescent="0.3">
      <c r="A78" s="323" t="s">
        <v>735</v>
      </c>
      <c r="B78" s="782" t="s">
        <v>734</v>
      </c>
      <c r="C78" s="782"/>
      <c r="D78" s="782"/>
      <c r="E78" s="782"/>
      <c r="F78" s="782"/>
      <c r="G78" s="782"/>
      <c r="H78" s="782"/>
      <c r="I78" s="782"/>
      <c r="J78" s="782"/>
      <c r="K78" s="782"/>
      <c r="L78" s="782"/>
      <c r="M78" s="783"/>
      <c r="AB78" s="318"/>
      <c r="AC78" s="318"/>
      <c r="AD78" s="318"/>
      <c r="AE78" s="318"/>
      <c r="AF78" s="318"/>
      <c r="AG78" s="318"/>
      <c r="AH78" s="318"/>
      <c r="AI78" s="318"/>
      <c r="AJ78" s="318"/>
      <c r="AK78" s="318"/>
      <c r="AL78" s="318"/>
      <c r="AM78" s="318"/>
      <c r="AN78" s="318"/>
      <c r="AO78" s="318"/>
      <c r="AP78" s="318"/>
      <c r="AQ78" s="318"/>
      <c r="AR78" s="318"/>
      <c r="AS78" s="318"/>
    </row>
    <row r="79" spans="1:45" x14ac:dyDescent="0.3">
      <c r="A79" s="322" t="s">
        <v>733</v>
      </c>
      <c r="B79" s="320" t="s">
        <v>732</v>
      </c>
      <c r="C79" s="321"/>
      <c r="D79" s="320"/>
      <c r="E79" s="320"/>
      <c r="F79" s="320"/>
      <c r="G79" s="320"/>
      <c r="H79" s="320"/>
      <c r="I79" s="320"/>
      <c r="J79" s="320"/>
      <c r="K79" s="320"/>
      <c r="L79" s="320"/>
      <c r="M79" s="319"/>
      <c r="AB79" s="318"/>
      <c r="AC79" s="318"/>
      <c r="AD79" s="318"/>
      <c r="AE79" s="318"/>
      <c r="AF79" s="318"/>
      <c r="AG79" s="318"/>
      <c r="AH79" s="318"/>
      <c r="AI79" s="318"/>
      <c r="AJ79" s="318"/>
      <c r="AK79" s="318"/>
      <c r="AL79" s="318"/>
      <c r="AM79" s="318"/>
      <c r="AN79" s="318"/>
      <c r="AO79" s="318"/>
      <c r="AP79" s="318"/>
      <c r="AQ79" s="318"/>
      <c r="AR79" s="318"/>
      <c r="AS79" s="318"/>
    </row>
    <row r="80" spans="1:45" x14ac:dyDescent="0.3">
      <c r="L80" s="318"/>
      <c r="M80" s="318"/>
      <c r="AB80" s="318"/>
      <c r="AC80" s="318"/>
      <c r="AD80" s="318"/>
      <c r="AE80" s="318"/>
      <c r="AF80" s="318"/>
      <c r="AG80" s="318"/>
      <c r="AH80" s="318"/>
      <c r="AI80" s="318"/>
      <c r="AJ80" s="318"/>
      <c r="AK80" s="318"/>
      <c r="AL80" s="318"/>
      <c r="AM80" s="318"/>
      <c r="AN80" s="318"/>
      <c r="AO80" s="318"/>
      <c r="AP80" s="318"/>
      <c r="AQ80" s="318"/>
      <c r="AR80" s="318"/>
      <c r="AS80" s="318"/>
    </row>
    <row r="81" spans="12:45" x14ac:dyDescent="0.3">
      <c r="L81" s="318"/>
      <c r="M81" s="318"/>
      <c r="AB81" s="318"/>
      <c r="AC81" s="318"/>
      <c r="AD81" s="318"/>
      <c r="AE81" s="318"/>
      <c r="AF81" s="318"/>
      <c r="AG81" s="318"/>
      <c r="AH81" s="318"/>
      <c r="AI81" s="318"/>
      <c r="AJ81" s="318"/>
      <c r="AK81" s="318"/>
      <c r="AL81" s="318"/>
      <c r="AM81" s="318"/>
      <c r="AN81" s="318"/>
      <c r="AO81" s="318"/>
      <c r="AP81" s="318"/>
      <c r="AQ81" s="318"/>
      <c r="AR81" s="318"/>
      <c r="AS81" s="318"/>
    </row>
    <row r="82" spans="12:45" x14ac:dyDescent="0.3">
      <c r="L82" s="318"/>
      <c r="M82" s="318"/>
      <c r="AB82" s="318"/>
      <c r="AC82" s="318"/>
      <c r="AD82" s="318"/>
      <c r="AE82" s="318"/>
      <c r="AF82" s="318"/>
      <c r="AG82" s="318"/>
      <c r="AH82" s="318"/>
      <c r="AI82" s="318"/>
      <c r="AJ82" s="318"/>
      <c r="AK82" s="318"/>
      <c r="AL82" s="318"/>
      <c r="AM82" s="318"/>
      <c r="AN82" s="318"/>
      <c r="AO82" s="318"/>
      <c r="AP82" s="318"/>
      <c r="AQ82" s="318"/>
      <c r="AR82" s="318"/>
      <c r="AS82" s="318"/>
    </row>
    <row r="83" spans="12:45" x14ac:dyDescent="0.3">
      <c r="L83" s="318"/>
      <c r="M83" s="318"/>
      <c r="AB83" s="318"/>
      <c r="AC83" s="318"/>
      <c r="AD83" s="318"/>
      <c r="AE83" s="318"/>
      <c r="AF83" s="318"/>
      <c r="AG83" s="318"/>
      <c r="AH83" s="318"/>
      <c r="AI83" s="318"/>
      <c r="AJ83" s="318"/>
      <c r="AK83" s="318"/>
      <c r="AL83" s="318"/>
      <c r="AM83" s="318"/>
      <c r="AN83" s="318"/>
      <c r="AO83" s="318"/>
      <c r="AP83" s="318"/>
      <c r="AQ83" s="318"/>
      <c r="AR83" s="318"/>
      <c r="AS83" s="318"/>
    </row>
    <row r="84" spans="12:45" x14ac:dyDescent="0.3">
      <c r="L84" s="318"/>
      <c r="M84" s="318"/>
      <c r="AB84" s="318"/>
      <c r="AC84" s="318"/>
      <c r="AD84" s="318"/>
      <c r="AE84" s="318"/>
      <c r="AF84" s="318"/>
      <c r="AG84" s="318"/>
      <c r="AH84" s="318"/>
      <c r="AI84" s="318"/>
      <c r="AJ84" s="318"/>
      <c r="AK84" s="318"/>
      <c r="AL84" s="318"/>
      <c r="AM84" s="318"/>
      <c r="AN84" s="318"/>
      <c r="AO84" s="318"/>
      <c r="AP84" s="318"/>
      <c r="AQ84" s="318"/>
      <c r="AR84" s="318"/>
      <c r="AS84" s="318"/>
    </row>
    <row r="85" spans="12:45" x14ac:dyDescent="0.3">
      <c r="L85" s="318"/>
      <c r="M85" s="318"/>
      <c r="AB85" s="318"/>
      <c r="AC85" s="318"/>
      <c r="AD85" s="318"/>
      <c r="AE85" s="318"/>
      <c r="AF85" s="318"/>
      <c r="AG85" s="318"/>
      <c r="AH85" s="318"/>
      <c r="AI85" s="318"/>
      <c r="AJ85" s="318"/>
      <c r="AK85" s="318"/>
      <c r="AL85" s="318"/>
      <c r="AM85" s="318"/>
      <c r="AN85" s="318"/>
      <c r="AO85" s="318"/>
      <c r="AP85" s="318"/>
      <c r="AQ85" s="318"/>
      <c r="AR85" s="318"/>
      <c r="AS85" s="318"/>
    </row>
    <row r="86" spans="12:45" x14ac:dyDescent="0.3">
      <c r="L86" s="318"/>
      <c r="M86" s="318"/>
      <c r="AB86" s="318"/>
      <c r="AC86" s="318"/>
      <c r="AD86" s="318"/>
      <c r="AE86" s="318"/>
      <c r="AF86" s="318"/>
      <c r="AG86" s="318"/>
      <c r="AH86" s="318"/>
      <c r="AI86" s="318"/>
      <c r="AJ86" s="318"/>
      <c r="AK86" s="318"/>
      <c r="AL86" s="318"/>
      <c r="AM86" s="318"/>
      <c r="AN86" s="318"/>
      <c r="AO86" s="318"/>
      <c r="AP86" s="318"/>
      <c r="AQ86" s="318"/>
      <c r="AR86" s="318"/>
      <c r="AS86" s="318"/>
    </row>
    <row r="87" spans="12:45" x14ac:dyDescent="0.3">
      <c r="L87" s="318"/>
      <c r="M87" s="318"/>
      <c r="AB87" s="318"/>
      <c r="AC87" s="318"/>
      <c r="AD87" s="318"/>
      <c r="AE87" s="318"/>
      <c r="AF87" s="318"/>
      <c r="AG87" s="318"/>
      <c r="AH87" s="318"/>
      <c r="AI87" s="318"/>
      <c r="AJ87" s="318"/>
      <c r="AK87" s="318"/>
      <c r="AL87" s="318"/>
      <c r="AM87" s="318"/>
      <c r="AN87" s="318"/>
      <c r="AO87" s="318"/>
      <c r="AP87" s="318"/>
      <c r="AQ87" s="318"/>
      <c r="AR87" s="318"/>
      <c r="AS87" s="318"/>
    </row>
    <row r="88" spans="12:45" x14ac:dyDescent="0.3">
      <c r="L88" s="318"/>
      <c r="M88" s="318"/>
      <c r="AB88" s="318"/>
      <c r="AC88" s="318"/>
      <c r="AD88" s="318"/>
      <c r="AE88" s="318"/>
      <c r="AF88" s="318"/>
      <c r="AG88" s="318"/>
      <c r="AH88" s="318"/>
      <c r="AI88" s="318"/>
      <c r="AJ88" s="318"/>
      <c r="AK88" s="318"/>
      <c r="AL88" s="318"/>
      <c r="AM88" s="318"/>
      <c r="AN88" s="318"/>
      <c r="AO88" s="318"/>
      <c r="AP88" s="318"/>
      <c r="AQ88" s="318"/>
      <c r="AR88" s="318"/>
      <c r="AS88" s="318"/>
    </row>
    <row r="89" spans="12:45" x14ac:dyDescent="0.3">
      <c r="L89" s="318"/>
      <c r="M89" s="318"/>
      <c r="AB89" s="318"/>
      <c r="AC89" s="318"/>
      <c r="AD89" s="318"/>
      <c r="AE89" s="318"/>
      <c r="AF89" s="318"/>
      <c r="AG89" s="318"/>
      <c r="AH89" s="318"/>
      <c r="AI89" s="318"/>
      <c r="AJ89" s="318"/>
      <c r="AK89" s="318"/>
      <c r="AL89" s="318"/>
      <c r="AM89" s="318"/>
      <c r="AN89" s="318"/>
      <c r="AO89" s="318"/>
      <c r="AP89" s="318"/>
      <c r="AQ89" s="318"/>
      <c r="AR89" s="318"/>
      <c r="AS89" s="318"/>
    </row>
    <row r="90" spans="12:45" x14ac:dyDescent="0.3">
      <c r="L90" s="318"/>
      <c r="M90" s="318"/>
      <c r="AB90" s="318"/>
      <c r="AC90" s="318"/>
      <c r="AD90" s="318"/>
      <c r="AE90" s="318"/>
      <c r="AF90" s="318"/>
      <c r="AG90" s="318"/>
      <c r="AH90" s="318"/>
      <c r="AI90" s="318"/>
      <c r="AJ90" s="318"/>
      <c r="AK90" s="318"/>
      <c r="AL90" s="318"/>
      <c r="AM90" s="318"/>
      <c r="AN90" s="318"/>
      <c r="AO90" s="318"/>
      <c r="AP90" s="318"/>
      <c r="AQ90" s="318"/>
      <c r="AR90" s="318"/>
      <c r="AS90" s="318"/>
    </row>
    <row r="91" spans="12:45" x14ac:dyDescent="0.3">
      <c r="L91" s="318"/>
      <c r="M91" s="318"/>
      <c r="AB91" s="318"/>
      <c r="AC91" s="318"/>
      <c r="AD91" s="318"/>
      <c r="AE91" s="318"/>
      <c r="AF91" s="318"/>
      <c r="AG91" s="318"/>
      <c r="AH91" s="318"/>
      <c r="AI91" s="318"/>
      <c r="AJ91" s="318"/>
      <c r="AK91" s="318"/>
      <c r="AL91" s="318"/>
      <c r="AM91" s="318"/>
      <c r="AN91" s="318"/>
      <c r="AO91" s="318"/>
      <c r="AP91" s="318"/>
      <c r="AQ91" s="318"/>
      <c r="AR91" s="318"/>
      <c r="AS91" s="318"/>
    </row>
    <row r="92" spans="12:45" x14ac:dyDescent="0.3">
      <c r="L92" s="318"/>
      <c r="M92" s="318"/>
      <c r="AB92" s="318"/>
      <c r="AC92" s="318"/>
      <c r="AD92" s="318"/>
      <c r="AE92" s="318"/>
      <c r="AF92" s="318"/>
      <c r="AG92" s="318"/>
      <c r="AH92" s="318"/>
      <c r="AI92" s="318"/>
      <c r="AJ92" s="318"/>
      <c r="AK92" s="318"/>
      <c r="AL92" s="318"/>
      <c r="AM92" s="318"/>
      <c r="AN92" s="318"/>
      <c r="AO92" s="318"/>
      <c r="AP92" s="318"/>
      <c r="AQ92" s="318"/>
      <c r="AR92" s="318"/>
      <c r="AS92" s="318"/>
    </row>
    <row r="93" spans="12:45" x14ac:dyDescent="0.3">
      <c r="L93" s="318"/>
      <c r="M93" s="318"/>
      <c r="AB93" s="318"/>
      <c r="AC93" s="318"/>
      <c r="AD93" s="318"/>
      <c r="AE93" s="318"/>
      <c r="AF93" s="318"/>
      <c r="AG93" s="318"/>
      <c r="AH93" s="318"/>
      <c r="AI93" s="318"/>
      <c r="AJ93" s="318"/>
      <c r="AK93" s="318"/>
      <c r="AL93" s="318"/>
      <c r="AM93" s="318"/>
      <c r="AN93" s="318"/>
      <c r="AO93" s="318"/>
      <c r="AP93" s="318"/>
      <c r="AQ93" s="318"/>
      <c r="AR93" s="318"/>
      <c r="AS93" s="318"/>
    </row>
    <row r="94" spans="12:45" x14ac:dyDescent="0.3">
      <c r="L94" s="318"/>
      <c r="M94" s="318"/>
      <c r="AB94" s="318"/>
      <c r="AC94" s="318"/>
      <c r="AD94" s="318"/>
      <c r="AE94" s="318"/>
      <c r="AF94" s="318"/>
      <c r="AG94" s="318"/>
      <c r="AH94" s="318"/>
      <c r="AI94" s="318"/>
      <c r="AJ94" s="318"/>
      <c r="AK94" s="318"/>
      <c r="AL94" s="318"/>
      <c r="AM94" s="318"/>
      <c r="AN94" s="318"/>
      <c r="AO94" s="318"/>
      <c r="AP94" s="318"/>
      <c r="AQ94" s="318"/>
      <c r="AR94" s="318"/>
      <c r="AS94" s="318"/>
    </row>
    <row r="95" spans="12:45" x14ac:dyDescent="0.3">
      <c r="L95" s="318"/>
      <c r="M95" s="318"/>
      <c r="AB95" s="318"/>
      <c r="AC95" s="318"/>
      <c r="AD95" s="318"/>
      <c r="AE95" s="318"/>
      <c r="AF95" s="318"/>
      <c r="AG95" s="318"/>
      <c r="AH95" s="318"/>
      <c r="AI95" s="318"/>
      <c r="AJ95" s="318"/>
      <c r="AK95" s="318"/>
      <c r="AL95" s="318"/>
      <c r="AM95" s="318"/>
      <c r="AN95" s="318"/>
      <c r="AO95" s="318"/>
      <c r="AP95" s="318"/>
      <c r="AQ95" s="318"/>
      <c r="AR95" s="318"/>
      <c r="AS95" s="318"/>
    </row>
    <row r="96" spans="12:45" x14ac:dyDescent="0.3">
      <c r="L96" s="318"/>
      <c r="M96" s="318"/>
      <c r="AB96" s="318"/>
      <c r="AC96" s="318"/>
      <c r="AD96" s="318"/>
      <c r="AE96" s="318"/>
      <c r="AF96" s="318"/>
      <c r="AG96" s="318"/>
      <c r="AH96" s="318"/>
      <c r="AI96" s="318"/>
      <c r="AJ96" s="318"/>
      <c r="AK96" s="318"/>
      <c r="AL96" s="318"/>
      <c r="AM96" s="318"/>
      <c r="AN96" s="318"/>
      <c r="AO96" s="318"/>
      <c r="AP96" s="318"/>
      <c r="AQ96" s="318"/>
      <c r="AR96" s="318"/>
      <c r="AS96" s="318"/>
    </row>
    <row r="97" spans="12:45" x14ac:dyDescent="0.3">
      <c r="L97" s="318"/>
      <c r="M97" s="318"/>
      <c r="AB97" s="318"/>
      <c r="AC97" s="318"/>
      <c r="AD97" s="318"/>
      <c r="AE97" s="318"/>
      <c r="AF97" s="318"/>
      <c r="AG97" s="318"/>
      <c r="AH97" s="318"/>
      <c r="AI97" s="318"/>
      <c r="AJ97" s="318"/>
      <c r="AK97" s="318"/>
      <c r="AL97" s="318"/>
      <c r="AM97" s="318"/>
      <c r="AN97" s="318"/>
      <c r="AO97" s="318"/>
      <c r="AP97" s="318"/>
      <c r="AQ97" s="318"/>
      <c r="AR97" s="318"/>
      <c r="AS97" s="318"/>
    </row>
    <row r="98" spans="12:45" x14ac:dyDescent="0.3">
      <c r="L98" s="318"/>
      <c r="M98" s="318"/>
      <c r="AB98" s="318"/>
      <c r="AC98" s="318"/>
      <c r="AD98" s="318"/>
      <c r="AE98" s="318"/>
      <c r="AF98" s="318"/>
      <c r="AG98" s="318"/>
      <c r="AH98" s="318"/>
      <c r="AI98" s="318"/>
      <c r="AJ98" s="318"/>
      <c r="AK98" s="318"/>
      <c r="AL98" s="318"/>
      <c r="AM98" s="318"/>
      <c r="AN98" s="318"/>
      <c r="AO98" s="318"/>
      <c r="AP98" s="318"/>
      <c r="AQ98" s="318"/>
      <c r="AR98" s="318"/>
      <c r="AS98" s="318"/>
    </row>
    <row r="99" spans="12:45" x14ac:dyDescent="0.3">
      <c r="L99" s="318"/>
      <c r="M99" s="318"/>
      <c r="AB99" s="318"/>
      <c r="AC99" s="318"/>
      <c r="AD99" s="318"/>
      <c r="AE99" s="318"/>
      <c r="AF99" s="318"/>
      <c r="AG99" s="318"/>
      <c r="AH99" s="318"/>
      <c r="AI99" s="318"/>
      <c r="AJ99" s="318"/>
      <c r="AK99" s="318"/>
      <c r="AL99" s="318"/>
      <c r="AM99" s="318"/>
      <c r="AN99" s="318"/>
      <c r="AO99" s="318"/>
      <c r="AP99" s="318"/>
      <c r="AQ99" s="318"/>
      <c r="AR99" s="318"/>
      <c r="AS99" s="318"/>
    </row>
    <row r="100" spans="12:45" x14ac:dyDescent="0.3">
      <c r="L100" s="318"/>
      <c r="M100" s="318"/>
      <c r="AB100" s="318"/>
      <c r="AC100" s="318"/>
      <c r="AD100" s="318"/>
      <c r="AE100" s="318"/>
      <c r="AF100" s="318"/>
      <c r="AG100" s="318"/>
      <c r="AH100" s="318"/>
      <c r="AI100" s="318"/>
      <c r="AJ100" s="318"/>
      <c r="AK100" s="318"/>
      <c r="AL100" s="318"/>
      <c r="AM100" s="318"/>
      <c r="AN100" s="318"/>
      <c r="AO100" s="318"/>
      <c r="AP100" s="318"/>
      <c r="AQ100" s="318"/>
      <c r="AR100" s="318"/>
      <c r="AS100" s="318"/>
    </row>
    <row r="101" spans="12:45" x14ac:dyDescent="0.3">
      <c r="L101" s="318"/>
      <c r="M101" s="318"/>
      <c r="AB101" s="318"/>
      <c r="AC101" s="318"/>
      <c r="AD101" s="318"/>
      <c r="AE101" s="318"/>
      <c r="AF101" s="318"/>
      <c r="AG101" s="318"/>
      <c r="AH101" s="318"/>
      <c r="AI101" s="318"/>
      <c r="AJ101" s="318"/>
      <c r="AK101" s="318"/>
      <c r="AL101" s="318"/>
      <c r="AM101" s="318"/>
      <c r="AN101" s="318"/>
      <c r="AO101" s="318"/>
      <c r="AP101" s="318"/>
      <c r="AQ101" s="318"/>
      <c r="AR101" s="318"/>
      <c r="AS101" s="318"/>
    </row>
    <row r="102" spans="12:45" x14ac:dyDescent="0.3">
      <c r="L102" s="318"/>
      <c r="M102" s="318"/>
      <c r="AB102" s="318"/>
      <c r="AC102" s="318"/>
      <c r="AD102" s="318"/>
      <c r="AE102" s="318"/>
      <c r="AF102" s="318"/>
      <c r="AG102" s="318"/>
      <c r="AH102" s="318"/>
      <c r="AI102" s="318"/>
      <c r="AJ102" s="318"/>
      <c r="AK102" s="318"/>
      <c r="AL102" s="318"/>
      <c r="AM102" s="318"/>
      <c r="AN102" s="318"/>
      <c r="AO102" s="318"/>
      <c r="AP102" s="318"/>
      <c r="AQ102" s="318"/>
      <c r="AR102" s="318"/>
      <c r="AS102" s="318"/>
    </row>
    <row r="103" spans="12:45" x14ac:dyDescent="0.3">
      <c r="L103" s="318"/>
      <c r="M103" s="318"/>
      <c r="AB103" s="318"/>
      <c r="AC103" s="318"/>
      <c r="AD103" s="318"/>
      <c r="AE103" s="318"/>
      <c r="AF103" s="318"/>
      <c r="AG103" s="318"/>
      <c r="AH103" s="318"/>
      <c r="AI103" s="318"/>
      <c r="AJ103" s="318"/>
      <c r="AK103" s="318"/>
      <c r="AL103" s="318"/>
      <c r="AM103" s="318"/>
      <c r="AN103" s="318"/>
      <c r="AO103" s="318"/>
      <c r="AP103" s="318"/>
      <c r="AQ103" s="318"/>
      <c r="AR103" s="318"/>
      <c r="AS103" s="318"/>
    </row>
    <row r="104" spans="12:45" x14ac:dyDescent="0.3">
      <c r="L104" s="318"/>
      <c r="M104" s="318"/>
      <c r="AB104" s="318"/>
      <c r="AC104" s="318"/>
      <c r="AD104" s="318"/>
      <c r="AE104" s="318"/>
      <c r="AF104" s="318"/>
      <c r="AG104" s="318"/>
      <c r="AH104" s="318"/>
      <c r="AI104" s="318"/>
      <c r="AJ104" s="318"/>
      <c r="AK104" s="318"/>
      <c r="AL104" s="318"/>
      <c r="AM104" s="318"/>
      <c r="AN104" s="318"/>
      <c r="AO104" s="318"/>
      <c r="AP104" s="318"/>
      <c r="AQ104" s="318"/>
      <c r="AR104" s="318"/>
      <c r="AS104" s="318"/>
    </row>
    <row r="105" spans="12:45" x14ac:dyDescent="0.3">
      <c r="L105" s="318"/>
      <c r="M105" s="318"/>
      <c r="AB105" s="318"/>
      <c r="AC105" s="318"/>
      <c r="AD105" s="318"/>
      <c r="AE105" s="318"/>
      <c r="AF105" s="318"/>
      <c r="AG105" s="318"/>
      <c r="AH105" s="318"/>
      <c r="AI105" s="318"/>
      <c r="AJ105" s="318"/>
      <c r="AK105" s="318"/>
      <c r="AL105" s="318"/>
      <c r="AM105" s="318"/>
      <c r="AN105" s="318"/>
      <c r="AO105" s="318"/>
      <c r="AP105" s="318"/>
      <c r="AQ105" s="318"/>
      <c r="AR105" s="318"/>
      <c r="AS105" s="318"/>
    </row>
    <row r="106" spans="12:45" x14ac:dyDescent="0.3">
      <c r="L106" s="318"/>
      <c r="M106" s="318"/>
      <c r="AB106" s="318"/>
      <c r="AC106" s="318"/>
      <c r="AD106" s="318"/>
      <c r="AE106" s="318"/>
      <c r="AF106" s="318"/>
      <c r="AG106" s="318"/>
      <c r="AH106" s="318"/>
      <c r="AI106" s="318"/>
      <c r="AJ106" s="318"/>
      <c r="AK106" s="318"/>
      <c r="AL106" s="318"/>
      <c r="AM106" s="318"/>
      <c r="AN106" s="318"/>
      <c r="AO106" s="318"/>
      <c r="AP106" s="318"/>
      <c r="AQ106" s="318"/>
      <c r="AR106" s="318"/>
      <c r="AS106" s="318"/>
    </row>
    <row r="107" spans="12:45" x14ac:dyDescent="0.3">
      <c r="L107" s="318"/>
      <c r="M107" s="318"/>
      <c r="AB107" s="318"/>
      <c r="AC107" s="318"/>
      <c r="AD107" s="318"/>
      <c r="AE107" s="318"/>
      <c r="AF107" s="318"/>
      <c r="AG107" s="318"/>
      <c r="AH107" s="318"/>
      <c r="AI107" s="318"/>
      <c r="AJ107" s="318"/>
      <c r="AK107" s="318"/>
      <c r="AL107" s="318"/>
      <c r="AM107" s="318"/>
      <c r="AN107" s="318"/>
      <c r="AO107" s="318"/>
      <c r="AP107" s="318"/>
      <c r="AQ107" s="318"/>
      <c r="AR107" s="318"/>
      <c r="AS107" s="318"/>
    </row>
    <row r="108" spans="12:45" x14ac:dyDescent="0.3">
      <c r="L108" s="318"/>
      <c r="M108" s="318"/>
      <c r="AB108" s="318"/>
      <c r="AC108" s="318"/>
      <c r="AD108" s="318"/>
      <c r="AE108" s="318"/>
      <c r="AF108" s="318"/>
      <c r="AG108" s="318"/>
      <c r="AH108" s="318"/>
      <c r="AI108" s="318"/>
      <c r="AJ108" s="318"/>
      <c r="AK108" s="318"/>
      <c r="AL108" s="318"/>
      <c r="AM108" s="318"/>
      <c r="AN108" s="318"/>
      <c r="AO108" s="318"/>
      <c r="AP108" s="318"/>
      <c r="AQ108" s="318"/>
      <c r="AR108" s="318"/>
      <c r="AS108" s="318"/>
    </row>
    <row r="109" spans="12:45" x14ac:dyDescent="0.3">
      <c r="L109" s="318"/>
      <c r="M109" s="318"/>
      <c r="AB109" s="318"/>
      <c r="AC109" s="318"/>
      <c r="AD109" s="318"/>
      <c r="AE109" s="318"/>
      <c r="AF109" s="318"/>
      <c r="AG109" s="318"/>
      <c r="AH109" s="318"/>
      <c r="AI109" s="318"/>
      <c r="AJ109" s="318"/>
      <c r="AK109" s="318"/>
      <c r="AL109" s="318"/>
      <c r="AM109" s="318"/>
      <c r="AN109" s="318"/>
      <c r="AO109" s="318"/>
      <c r="AP109" s="318"/>
      <c r="AQ109" s="318"/>
      <c r="AR109" s="318"/>
      <c r="AS109" s="318"/>
    </row>
    <row r="110" spans="12:45" x14ac:dyDescent="0.3">
      <c r="L110" s="318"/>
      <c r="M110" s="318"/>
      <c r="AB110" s="318"/>
      <c r="AC110" s="318"/>
      <c r="AD110" s="318"/>
      <c r="AE110" s="318"/>
      <c r="AF110" s="318"/>
      <c r="AG110" s="318"/>
      <c r="AH110" s="318"/>
      <c r="AI110" s="318"/>
      <c r="AJ110" s="318"/>
      <c r="AK110" s="318"/>
      <c r="AL110" s="318"/>
      <c r="AM110" s="318"/>
      <c r="AN110" s="318"/>
      <c r="AO110" s="318"/>
      <c r="AP110" s="318"/>
      <c r="AQ110" s="318"/>
      <c r="AR110" s="318"/>
      <c r="AS110" s="318"/>
    </row>
    <row r="111" spans="12:45" x14ac:dyDescent="0.3">
      <c r="L111" s="318"/>
      <c r="M111" s="318"/>
      <c r="AB111" s="318"/>
      <c r="AC111" s="318"/>
      <c r="AD111" s="318"/>
      <c r="AE111" s="318"/>
      <c r="AF111" s="318"/>
      <c r="AG111" s="318"/>
      <c r="AH111" s="318"/>
      <c r="AI111" s="318"/>
      <c r="AJ111" s="318"/>
      <c r="AK111" s="318"/>
      <c r="AL111" s="318"/>
      <c r="AM111" s="318"/>
      <c r="AN111" s="318"/>
      <c r="AO111" s="318"/>
      <c r="AP111" s="318"/>
      <c r="AQ111" s="318"/>
      <c r="AR111" s="318"/>
      <c r="AS111" s="318"/>
    </row>
    <row r="112" spans="12:45" x14ac:dyDescent="0.3">
      <c r="L112" s="318"/>
      <c r="M112" s="318"/>
      <c r="AB112" s="318"/>
      <c r="AC112" s="318"/>
      <c r="AD112" s="318"/>
      <c r="AE112" s="318"/>
      <c r="AF112" s="318"/>
      <c r="AG112" s="318"/>
      <c r="AH112" s="318"/>
      <c r="AI112" s="318"/>
      <c r="AJ112" s="318"/>
      <c r="AK112" s="318"/>
      <c r="AL112" s="318"/>
      <c r="AM112" s="318"/>
      <c r="AN112" s="318"/>
      <c r="AO112" s="318"/>
      <c r="AP112" s="318"/>
      <c r="AQ112" s="318"/>
      <c r="AR112" s="318"/>
      <c r="AS112" s="318"/>
    </row>
    <row r="113" spans="12:45" x14ac:dyDescent="0.3">
      <c r="L113" s="318"/>
      <c r="M113" s="318"/>
      <c r="AB113" s="318"/>
      <c r="AC113" s="318"/>
      <c r="AD113" s="318"/>
      <c r="AE113" s="318"/>
      <c r="AF113" s="318"/>
      <c r="AG113" s="318"/>
      <c r="AH113" s="318"/>
      <c r="AI113" s="318"/>
      <c r="AJ113" s="318"/>
      <c r="AK113" s="318"/>
      <c r="AL113" s="318"/>
      <c r="AM113" s="318"/>
      <c r="AN113" s="318"/>
      <c r="AO113" s="318"/>
      <c r="AP113" s="318"/>
      <c r="AQ113" s="318"/>
      <c r="AR113" s="318"/>
      <c r="AS113" s="318"/>
    </row>
    <row r="114" spans="12:45" x14ac:dyDescent="0.3">
      <c r="L114" s="318"/>
      <c r="M114" s="318"/>
      <c r="AB114" s="318"/>
      <c r="AC114" s="318"/>
      <c r="AD114" s="318"/>
      <c r="AE114" s="318"/>
      <c r="AF114" s="318"/>
      <c r="AG114" s="318"/>
      <c r="AH114" s="318"/>
      <c r="AI114" s="318"/>
      <c r="AJ114" s="318"/>
      <c r="AK114" s="318"/>
      <c r="AL114" s="318"/>
      <c r="AM114" s="318"/>
      <c r="AN114" s="318"/>
      <c r="AO114" s="318"/>
      <c r="AP114" s="318"/>
      <c r="AQ114" s="318"/>
      <c r="AR114" s="318"/>
      <c r="AS114" s="318"/>
    </row>
    <row r="115" spans="12:45" x14ac:dyDescent="0.3">
      <c r="L115" s="318"/>
      <c r="M115" s="318"/>
      <c r="AB115" s="318"/>
      <c r="AC115" s="318"/>
      <c r="AD115" s="318"/>
      <c r="AE115" s="318"/>
      <c r="AF115" s="318"/>
      <c r="AG115" s="318"/>
      <c r="AH115" s="318"/>
      <c r="AI115" s="318"/>
      <c r="AJ115" s="318"/>
      <c r="AK115" s="318"/>
      <c r="AL115" s="318"/>
      <c r="AM115" s="318"/>
      <c r="AN115" s="318"/>
      <c r="AO115" s="318"/>
      <c r="AP115" s="318"/>
      <c r="AQ115" s="318"/>
      <c r="AR115" s="318"/>
      <c r="AS115" s="318"/>
    </row>
    <row r="116" spans="12:45" x14ac:dyDescent="0.3">
      <c r="L116" s="318"/>
      <c r="M116" s="318"/>
      <c r="AB116" s="318"/>
      <c r="AC116" s="318"/>
      <c r="AD116" s="318"/>
      <c r="AE116" s="318"/>
      <c r="AF116" s="318"/>
      <c r="AG116" s="318"/>
      <c r="AH116" s="318"/>
      <c r="AI116" s="318"/>
      <c r="AJ116" s="318"/>
      <c r="AK116" s="318"/>
      <c r="AL116" s="318"/>
      <c r="AM116" s="318"/>
      <c r="AN116" s="318"/>
      <c r="AO116" s="318"/>
      <c r="AP116" s="318"/>
      <c r="AQ116" s="318"/>
      <c r="AR116" s="318"/>
      <c r="AS116" s="318"/>
    </row>
    <row r="117" spans="12:45" x14ac:dyDescent="0.3">
      <c r="L117" s="318"/>
      <c r="M117" s="318"/>
      <c r="AB117" s="318"/>
      <c r="AC117" s="318"/>
      <c r="AD117" s="318"/>
      <c r="AE117" s="318"/>
      <c r="AF117" s="318"/>
      <c r="AG117" s="318"/>
      <c r="AH117" s="318"/>
      <c r="AI117" s="318"/>
      <c r="AJ117" s="318"/>
      <c r="AK117" s="318"/>
      <c r="AL117" s="318"/>
      <c r="AM117" s="318"/>
      <c r="AN117" s="318"/>
      <c r="AO117" s="318"/>
      <c r="AP117" s="318"/>
      <c r="AQ117" s="318"/>
      <c r="AR117" s="318"/>
      <c r="AS117" s="318"/>
    </row>
    <row r="118" spans="12:45" x14ac:dyDescent="0.3">
      <c r="L118" s="318"/>
      <c r="M118" s="318"/>
      <c r="AB118" s="318"/>
      <c r="AC118" s="318"/>
      <c r="AD118" s="318"/>
      <c r="AE118" s="318"/>
      <c r="AF118" s="318"/>
      <c r="AG118" s="318"/>
      <c r="AH118" s="318"/>
      <c r="AI118" s="318"/>
      <c r="AJ118" s="318"/>
      <c r="AK118" s="318"/>
      <c r="AL118" s="318"/>
      <c r="AM118" s="318"/>
      <c r="AN118" s="318"/>
      <c r="AO118" s="318"/>
      <c r="AP118" s="318"/>
      <c r="AQ118" s="318"/>
      <c r="AR118" s="318"/>
      <c r="AS118" s="318"/>
    </row>
    <row r="119" spans="12:45" x14ac:dyDescent="0.3">
      <c r="L119" s="318"/>
      <c r="M119" s="318"/>
      <c r="AB119" s="318"/>
      <c r="AC119" s="318"/>
      <c r="AD119" s="318"/>
      <c r="AE119" s="318"/>
      <c r="AF119" s="318"/>
      <c r="AG119" s="318"/>
      <c r="AH119" s="318"/>
      <c r="AI119" s="318"/>
      <c r="AJ119" s="318"/>
      <c r="AK119" s="318"/>
      <c r="AL119" s="318"/>
      <c r="AM119" s="318"/>
      <c r="AN119" s="318"/>
      <c r="AO119" s="318"/>
      <c r="AP119" s="318"/>
      <c r="AQ119" s="318"/>
      <c r="AR119" s="318"/>
      <c r="AS119" s="318"/>
    </row>
    <row r="120" spans="12:45" x14ac:dyDescent="0.3">
      <c r="L120" s="318"/>
      <c r="M120" s="318"/>
      <c r="AB120" s="318"/>
      <c r="AC120" s="318"/>
      <c r="AD120" s="318"/>
      <c r="AE120" s="318"/>
      <c r="AF120" s="318"/>
      <c r="AG120" s="318"/>
      <c r="AH120" s="318"/>
      <c r="AI120" s="318"/>
      <c r="AJ120" s="318"/>
      <c r="AK120" s="318"/>
      <c r="AL120" s="318"/>
      <c r="AM120" s="318"/>
      <c r="AN120" s="318"/>
      <c r="AO120" s="318"/>
      <c r="AP120" s="318"/>
      <c r="AQ120" s="318"/>
      <c r="AR120" s="318"/>
      <c r="AS120" s="318"/>
    </row>
    <row r="121" spans="12:45" x14ac:dyDescent="0.3">
      <c r="L121" s="318"/>
      <c r="M121" s="318"/>
      <c r="AB121" s="318"/>
      <c r="AC121" s="318"/>
      <c r="AD121" s="318"/>
      <c r="AE121" s="318"/>
      <c r="AF121" s="318"/>
      <c r="AG121" s="318"/>
      <c r="AH121" s="318"/>
      <c r="AI121" s="318"/>
      <c r="AJ121" s="318"/>
      <c r="AK121" s="318"/>
      <c r="AL121" s="318"/>
      <c r="AM121" s="318"/>
      <c r="AN121" s="318"/>
      <c r="AO121" s="318"/>
      <c r="AP121" s="318"/>
      <c r="AQ121" s="318"/>
      <c r="AR121" s="318"/>
      <c r="AS121" s="318"/>
    </row>
    <row r="122" spans="12:45" x14ac:dyDescent="0.3">
      <c r="L122" s="318"/>
      <c r="M122" s="318"/>
      <c r="AB122" s="318"/>
      <c r="AC122" s="318"/>
      <c r="AD122" s="318"/>
      <c r="AE122" s="318"/>
      <c r="AF122" s="318"/>
      <c r="AG122" s="318"/>
      <c r="AH122" s="318"/>
      <c r="AI122" s="318"/>
      <c r="AJ122" s="318"/>
      <c r="AK122" s="318"/>
      <c r="AL122" s="318"/>
      <c r="AM122" s="318"/>
      <c r="AN122" s="318"/>
      <c r="AO122" s="318"/>
      <c r="AP122" s="318"/>
      <c r="AQ122" s="318"/>
      <c r="AR122" s="318"/>
      <c r="AS122" s="318"/>
    </row>
    <row r="123" spans="12:45" x14ac:dyDescent="0.3">
      <c r="L123" s="318"/>
      <c r="M123" s="318"/>
      <c r="AB123" s="318"/>
      <c r="AC123" s="318"/>
      <c r="AD123" s="318"/>
      <c r="AE123" s="318"/>
      <c r="AF123" s="318"/>
      <c r="AG123" s="318"/>
      <c r="AH123" s="318"/>
      <c r="AI123" s="318"/>
      <c r="AJ123" s="318"/>
      <c r="AK123" s="318"/>
      <c r="AL123" s="318"/>
      <c r="AM123" s="318"/>
      <c r="AN123" s="318"/>
      <c r="AO123" s="318"/>
      <c r="AP123" s="318"/>
      <c r="AQ123" s="318"/>
      <c r="AR123" s="318"/>
      <c r="AS123" s="318"/>
    </row>
    <row r="124" spans="12:45" x14ac:dyDescent="0.3">
      <c r="L124" s="318"/>
      <c r="M124" s="318"/>
      <c r="AB124" s="318"/>
      <c r="AC124" s="318"/>
      <c r="AD124" s="318"/>
      <c r="AE124" s="318"/>
      <c r="AF124" s="318"/>
      <c r="AG124" s="318"/>
      <c r="AH124" s="318"/>
      <c r="AI124" s="318"/>
      <c r="AJ124" s="318"/>
      <c r="AK124" s="318"/>
      <c r="AL124" s="318"/>
      <c r="AM124" s="318"/>
      <c r="AN124" s="318"/>
      <c r="AO124" s="318"/>
      <c r="AP124" s="318"/>
      <c r="AQ124" s="318"/>
      <c r="AR124" s="318"/>
      <c r="AS124" s="318"/>
    </row>
    <row r="125" spans="12:45" x14ac:dyDescent="0.3">
      <c r="L125" s="318"/>
      <c r="M125" s="318"/>
      <c r="AB125" s="318"/>
      <c r="AC125" s="318"/>
      <c r="AD125" s="318"/>
      <c r="AE125" s="318"/>
      <c r="AF125" s="318"/>
      <c r="AG125" s="318"/>
      <c r="AH125" s="318"/>
      <c r="AI125" s="318"/>
      <c r="AJ125" s="318"/>
      <c r="AK125" s="318"/>
      <c r="AL125" s="318"/>
      <c r="AM125" s="318"/>
      <c r="AN125" s="318"/>
      <c r="AO125" s="318"/>
      <c r="AP125" s="318"/>
      <c r="AQ125" s="318"/>
      <c r="AR125" s="318"/>
      <c r="AS125" s="318"/>
    </row>
    <row r="126" spans="12:45" x14ac:dyDescent="0.3">
      <c r="L126" s="318"/>
      <c r="M126" s="318"/>
      <c r="AB126" s="318"/>
      <c r="AC126" s="318"/>
      <c r="AD126" s="318"/>
      <c r="AE126" s="318"/>
      <c r="AF126" s="318"/>
      <c r="AG126" s="318"/>
      <c r="AH126" s="318"/>
      <c r="AI126" s="318"/>
      <c r="AJ126" s="318"/>
      <c r="AK126" s="318"/>
      <c r="AL126" s="318"/>
      <c r="AM126" s="318"/>
      <c r="AN126" s="318"/>
      <c r="AO126" s="318"/>
      <c r="AP126" s="318"/>
      <c r="AQ126" s="318"/>
      <c r="AR126" s="318"/>
      <c r="AS126" s="318"/>
    </row>
    <row r="127" spans="12:45" x14ac:dyDescent="0.3">
      <c r="L127" s="318"/>
      <c r="M127" s="318"/>
      <c r="AB127" s="318"/>
      <c r="AC127" s="318"/>
      <c r="AD127" s="318"/>
      <c r="AE127" s="318"/>
      <c r="AF127" s="318"/>
      <c r="AG127" s="318"/>
      <c r="AH127" s="318"/>
      <c r="AI127" s="318"/>
      <c r="AJ127" s="318"/>
      <c r="AK127" s="318"/>
      <c r="AL127" s="318"/>
      <c r="AM127" s="318"/>
      <c r="AN127" s="318"/>
      <c r="AO127" s="318"/>
      <c r="AP127" s="318"/>
      <c r="AQ127" s="318"/>
      <c r="AR127" s="318"/>
      <c r="AS127" s="318"/>
    </row>
    <row r="128" spans="12:45" x14ac:dyDescent="0.3">
      <c r="L128" s="318"/>
      <c r="M128" s="318"/>
      <c r="AB128" s="318"/>
      <c r="AC128" s="318"/>
      <c r="AD128" s="318"/>
      <c r="AE128" s="318"/>
      <c r="AF128" s="318"/>
      <c r="AG128" s="318"/>
      <c r="AH128" s="318"/>
      <c r="AI128" s="318"/>
      <c r="AJ128" s="318"/>
      <c r="AK128" s="318"/>
      <c r="AL128" s="318"/>
      <c r="AM128" s="318"/>
      <c r="AN128" s="318"/>
      <c r="AO128" s="318"/>
      <c r="AP128" s="318"/>
      <c r="AQ128" s="318"/>
      <c r="AR128" s="318"/>
      <c r="AS128" s="318"/>
    </row>
    <row r="129" spans="12:45" x14ac:dyDescent="0.3">
      <c r="L129" s="318"/>
      <c r="M129" s="318"/>
      <c r="AB129" s="318"/>
      <c r="AC129" s="318"/>
      <c r="AD129" s="318"/>
      <c r="AE129" s="318"/>
      <c r="AF129" s="318"/>
      <c r="AG129" s="318"/>
      <c r="AH129" s="318"/>
      <c r="AI129" s="318"/>
      <c r="AJ129" s="318"/>
      <c r="AK129" s="318"/>
      <c r="AL129" s="318"/>
      <c r="AM129" s="318"/>
      <c r="AN129" s="318"/>
      <c r="AO129" s="318"/>
      <c r="AP129" s="318"/>
      <c r="AQ129" s="318"/>
      <c r="AR129" s="318"/>
      <c r="AS129" s="318"/>
    </row>
    <row r="130" spans="12:45" x14ac:dyDescent="0.3">
      <c r="L130" s="318"/>
      <c r="M130" s="318"/>
      <c r="AB130" s="318"/>
      <c r="AC130" s="318"/>
      <c r="AD130" s="318"/>
      <c r="AE130" s="318"/>
      <c r="AF130" s="318"/>
      <c r="AG130" s="318"/>
      <c r="AH130" s="318"/>
      <c r="AI130" s="318"/>
      <c r="AJ130" s="318"/>
      <c r="AK130" s="318"/>
      <c r="AL130" s="318"/>
      <c r="AM130" s="318"/>
      <c r="AN130" s="318"/>
      <c r="AO130" s="318"/>
      <c r="AP130" s="318"/>
      <c r="AQ130" s="318"/>
      <c r="AR130" s="318"/>
      <c r="AS130" s="318"/>
    </row>
    <row r="131" spans="12:45" x14ac:dyDescent="0.3">
      <c r="L131" s="318"/>
      <c r="M131" s="318"/>
      <c r="AB131" s="318"/>
      <c r="AC131" s="318"/>
      <c r="AD131" s="318"/>
      <c r="AE131" s="318"/>
      <c r="AF131" s="318"/>
      <c r="AG131" s="318"/>
      <c r="AH131" s="318"/>
      <c r="AI131" s="318"/>
      <c r="AJ131" s="318"/>
      <c r="AK131" s="318"/>
      <c r="AL131" s="318"/>
      <c r="AM131" s="318"/>
      <c r="AN131" s="318"/>
      <c r="AO131" s="318"/>
      <c r="AP131" s="318"/>
      <c r="AQ131" s="318"/>
      <c r="AR131" s="318"/>
      <c r="AS131" s="318"/>
    </row>
    <row r="132" spans="12:45" x14ac:dyDescent="0.3">
      <c r="L132" s="318"/>
      <c r="M132" s="318"/>
      <c r="AB132" s="318"/>
      <c r="AC132" s="318"/>
      <c r="AD132" s="318"/>
      <c r="AE132" s="318"/>
      <c r="AF132" s="318"/>
      <c r="AG132" s="318"/>
      <c r="AH132" s="318"/>
      <c r="AI132" s="318"/>
      <c r="AJ132" s="318"/>
      <c r="AK132" s="318"/>
      <c r="AL132" s="318"/>
      <c r="AM132" s="318"/>
      <c r="AN132" s="318"/>
      <c r="AO132" s="318"/>
      <c r="AP132" s="318"/>
      <c r="AQ132" s="318"/>
      <c r="AR132" s="318"/>
      <c r="AS132" s="318"/>
    </row>
    <row r="133" spans="12:45" x14ac:dyDescent="0.3">
      <c r="L133" s="318"/>
      <c r="M133" s="318"/>
      <c r="AB133" s="318"/>
      <c r="AC133" s="318"/>
      <c r="AD133" s="318"/>
      <c r="AE133" s="318"/>
      <c r="AF133" s="318"/>
      <c r="AG133" s="318"/>
      <c r="AH133" s="318"/>
      <c r="AI133" s="318"/>
      <c r="AJ133" s="318"/>
      <c r="AK133" s="318"/>
      <c r="AL133" s="318"/>
      <c r="AM133" s="318"/>
      <c r="AN133" s="318"/>
      <c r="AO133" s="318"/>
      <c r="AP133" s="318"/>
      <c r="AQ133" s="318"/>
      <c r="AR133" s="318"/>
      <c r="AS133" s="318"/>
    </row>
    <row r="134" spans="12:45" x14ac:dyDescent="0.3">
      <c r="L134" s="318"/>
      <c r="M134" s="318"/>
      <c r="AB134" s="318"/>
      <c r="AC134" s="318"/>
      <c r="AD134" s="318"/>
      <c r="AE134" s="318"/>
      <c r="AF134" s="318"/>
      <c r="AG134" s="318"/>
      <c r="AH134" s="318"/>
      <c r="AI134" s="318"/>
      <c r="AJ134" s="318"/>
      <c r="AK134" s="318"/>
      <c r="AL134" s="318"/>
      <c r="AM134" s="318"/>
      <c r="AN134" s="318"/>
      <c r="AO134" s="318"/>
      <c r="AP134" s="318"/>
      <c r="AQ134" s="318"/>
      <c r="AR134" s="318"/>
      <c r="AS134" s="318"/>
    </row>
    <row r="135" spans="12:45" x14ac:dyDescent="0.3">
      <c r="L135" s="318"/>
      <c r="M135" s="318"/>
      <c r="AB135" s="318"/>
      <c r="AC135" s="318"/>
      <c r="AD135" s="318"/>
      <c r="AE135" s="318"/>
      <c r="AF135" s="318"/>
      <c r="AG135" s="318"/>
      <c r="AH135" s="318"/>
      <c r="AI135" s="318"/>
      <c r="AJ135" s="318"/>
      <c r="AK135" s="318"/>
      <c r="AL135" s="318"/>
      <c r="AM135" s="318"/>
      <c r="AN135" s="318"/>
      <c r="AO135" s="318"/>
      <c r="AP135" s="318"/>
      <c r="AQ135" s="318"/>
      <c r="AR135" s="318"/>
      <c r="AS135" s="318"/>
    </row>
    <row r="136" spans="12:45" x14ac:dyDescent="0.3">
      <c r="L136" s="318"/>
      <c r="M136" s="318"/>
      <c r="AB136" s="318"/>
      <c r="AC136" s="318"/>
      <c r="AD136" s="318"/>
      <c r="AE136" s="318"/>
      <c r="AF136" s="318"/>
      <c r="AG136" s="318"/>
      <c r="AH136" s="318"/>
      <c r="AI136" s="318"/>
      <c r="AJ136" s="318"/>
      <c r="AK136" s="318"/>
      <c r="AL136" s="318"/>
      <c r="AM136" s="318"/>
      <c r="AN136" s="318"/>
      <c r="AO136" s="318"/>
      <c r="AP136" s="318"/>
      <c r="AQ136" s="318"/>
      <c r="AR136" s="318"/>
      <c r="AS136" s="318"/>
    </row>
    <row r="137" spans="12:45" x14ac:dyDescent="0.3">
      <c r="L137" s="318"/>
      <c r="M137" s="318"/>
      <c r="AB137" s="318"/>
      <c r="AC137" s="318"/>
      <c r="AD137" s="318"/>
      <c r="AE137" s="318"/>
      <c r="AF137" s="318"/>
      <c r="AG137" s="318"/>
      <c r="AH137" s="318"/>
      <c r="AI137" s="318"/>
      <c r="AJ137" s="318"/>
      <c r="AK137" s="318"/>
      <c r="AL137" s="318"/>
      <c r="AM137" s="318"/>
      <c r="AN137" s="318"/>
      <c r="AO137" s="318"/>
      <c r="AP137" s="318"/>
      <c r="AQ137" s="318"/>
      <c r="AR137" s="318"/>
      <c r="AS137" s="318"/>
    </row>
    <row r="138" spans="12:45" x14ac:dyDescent="0.3">
      <c r="L138" s="318"/>
      <c r="M138" s="318"/>
      <c r="AB138" s="318"/>
      <c r="AC138" s="318"/>
      <c r="AD138" s="318"/>
      <c r="AE138" s="318"/>
      <c r="AF138" s="318"/>
      <c r="AG138" s="318"/>
      <c r="AH138" s="318"/>
      <c r="AI138" s="318"/>
      <c r="AJ138" s="318"/>
      <c r="AK138" s="318"/>
      <c r="AL138" s="318"/>
      <c r="AM138" s="318"/>
      <c r="AN138" s="318"/>
      <c r="AO138" s="318"/>
      <c r="AP138" s="318"/>
      <c r="AQ138" s="318"/>
      <c r="AR138" s="318"/>
      <c r="AS138" s="318"/>
    </row>
    <row r="139" spans="12:45" x14ac:dyDescent="0.3">
      <c r="L139" s="318"/>
      <c r="M139" s="318"/>
      <c r="AB139" s="318"/>
      <c r="AC139" s="318"/>
      <c r="AD139" s="318"/>
      <c r="AE139" s="318"/>
      <c r="AF139" s="318"/>
      <c r="AG139" s="318"/>
      <c r="AH139" s="318"/>
      <c r="AI139" s="318"/>
      <c r="AJ139" s="318"/>
      <c r="AK139" s="318"/>
      <c r="AL139" s="318"/>
      <c r="AM139" s="318"/>
      <c r="AN139" s="318"/>
      <c r="AO139" s="318"/>
      <c r="AP139" s="318"/>
      <c r="AQ139" s="318"/>
      <c r="AR139" s="318"/>
      <c r="AS139" s="318"/>
    </row>
    <row r="140" spans="12:45" x14ac:dyDescent="0.3">
      <c r="L140" s="318"/>
      <c r="M140" s="318"/>
      <c r="AB140" s="318"/>
      <c r="AC140" s="318"/>
      <c r="AD140" s="318"/>
      <c r="AE140" s="318"/>
      <c r="AF140" s="318"/>
      <c r="AG140" s="318"/>
      <c r="AH140" s="318"/>
      <c r="AI140" s="318"/>
      <c r="AJ140" s="318"/>
      <c r="AK140" s="318"/>
      <c r="AL140" s="318"/>
      <c r="AM140" s="318"/>
      <c r="AN140" s="318"/>
      <c r="AO140" s="318"/>
      <c r="AP140" s="318"/>
      <c r="AQ140" s="318"/>
      <c r="AR140" s="318"/>
      <c r="AS140" s="318"/>
    </row>
    <row r="141" spans="12:45" x14ac:dyDescent="0.3">
      <c r="L141" s="318"/>
      <c r="M141" s="318"/>
      <c r="AB141" s="318"/>
      <c r="AC141" s="318"/>
      <c r="AD141" s="318"/>
      <c r="AE141" s="318"/>
      <c r="AF141" s="318"/>
      <c r="AG141" s="318"/>
      <c r="AH141" s="318"/>
      <c r="AI141" s="318"/>
      <c r="AJ141" s="318"/>
      <c r="AK141" s="318"/>
      <c r="AL141" s="318"/>
      <c r="AM141" s="318"/>
      <c r="AN141" s="318"/>
      <c r="AO141" s="318"/>
      <c r="AP141" s="318"/>
      <c r="AQ141" s="318"/>
      <c r="AR141" s="318"/>
      <c r="AS141" s="318"/>
    </row>
    <row r="142" spans="12:45" x14ac:dyDescent="0.3">
      <c r="L142" s="318"/>
      <c r="M142" s="318"/>
      <c r="AB142" s="318"/>
      <c r="AC142" s="318"/>
      <c r="AD142" s="318"/>
      <c r="AE142" s="318"/>
      <c r="AF142" s="318"/>
      <c r="AG142" s="318"/>
      <c r="AH142" s="318"/>
      <c r="AI142" s="318"/>
      <c r="AJ142" s="318"/>
      <c r="AK142" s="318"/>
      <c r="AL142" s="318"/>
      <c r="AM142" s="318"/>
      <c r="AN142" s="318"/>
      <c r="AO142" s="318"/>
      <c r="AP142" s="318"/>
      <c r="AQ142" s="318"/>
      <c r="AR142" s="318"/>
      <c r="AS142" s="318"/>
    </row>
    <row r="143" spans="12:45" x14ac:dyDescent="0.3">
      <c r="L143" s="318"/>
      <c r="M143" s="318"/>
      <c r="AB143" s="318"/>
      <c r="AC143" s="318"/>
      <c r="AD143" s="318"/>
      <c r="AE143" s="318"/>
      <c r="AF143" s="318"/>
      <c r="AG143" s="318"/>
      <c r="AH143" s="318"/>
      <c r="AI143" s="318"/>
      <c r="AJ143" s="318"/>
      <c r="AK143" s="318"/>
      <c r="AL143" s="318"/>
      <c r="AM143" s="318"/>
      <c r="AN143" s="318"/>
      <c r="AO143" s="318"/>
      <c r="AP143" s="318"/>
      <c r="AQ143" s="318"/>
      <c r="AR143" s="318"/>
      <c r="AS143" s="318"/>
    </row>
    <row r="144" spans="12:45" x14ac:dyDescent="0.3">
      <c r="L144" s="318"/>
      <c r="M144" s="318"/>
      <c r="AB144" s="318"/>
      <c r="AC144" s="318"/>
      <c r="AD144" s="318"/>
      <c r="AE144" s="318"/>
      <c r="AF144" s="318"/>
      <c r="AG144" s="318"/>
      <c r="AH144" s="318"/>
      <c r="AI144" s="318"/>
      <c r="AJ144" s="318"/>
      <c r="AK144" s="318"/>
      <c r="AL144" s="318"/>
      <c r="AM144" s="318"/>
      <c r="AN144" s="318"/>
      <c r="AO144" s="318"/>
      <c r="AP144" s="318"/>
      <c r="AQ144" s="318"/>
      <c r="AR144" s="318"/>
      <c r="AS144" s="318"/>
    </row>
    <row r="145" spans="12:45" x14ac:dyDescent="0.3">
      <c r="L145" s="318"/>
      <c r="M145" s="318"/>
      <c r="AB145" s="318"/>
      <c r="AC145" s="318"/>
      <c r="AD145" s="318"/>
      <c r="AE145" s="318"/>
      <c r="AF145" s="318"/>
      <c r="AG145" s="318"/>
      <c r="AH145" s="318"/>
      <c r="AI145" s="318"/>
      <c r="AJ145" s="318"/>
      <c r="AK145" s="318"/>
      <c r="AL145" s="318"/>
      <c r="AM145" s="318"/>
      <c r="AN145" s="318"/>
      <c r="AO145" s="318"/>
      <c r="AP145" s="318"/>
      <c r="AQ145" s="318"/>
      <c r="AR145" s="318"/>
      <c r="AS145" s="318"/>
    </row>
    <row r="146" spans="12:45" x14ac:dyDescent="0.3">
      <c r="L146" s="318"/>
      <c r="M146" s="318"/>
      <c r="AB146" s="318"/>
      <c r="AC146" s="318"/>
      <c r="AD146" s="318"/>
      <c r="AE146" s="318"/>
      <c r="AF146" s="318"/>
      <c r="AG146" s="318"/>
      <c r="AH146" s="318"/>
      <c r="AI146" s="318"/>
      <c r="AJ146" s="318"/>
      <c r="AK146" s="318"/>
      <c r="AL146" s="318"/>
      <c r="AM146" s="318"/>
      <c r="AN146" s="318"/>
      <c r="AO146" s="318"/>
      <c r="AP146" s="318"/>
      <c r="AQ146" s="318"/>
      <c r="AR146" s="318"/>
      <c r="AS146" s="318"/>
    </row>
    <row r="147" spans="12:45" x14ac:dyDescent="0.3">
      <c r="L147" s="318"/>
      <c r="M147" s="318"/>
      <c r="AB147" s="318"/>
      <c r="AC147" s="318"/>
      <c r="AD147" s="318"/>
      <c r="AE147" s="318"/>
      <c r="AF147" s="318"/>
      <c r="AG147" s="318"/>
      <c r="AH147" s="318"/>
      <c r="AI147" s="318"/>
      <c r="AJ147" s="318"/>
      <c r="AK147" s="318"/>
      <c r="AL147" s="318"/>
      <c r="AM147" s="318"/>
      <c r="AN147" s="318"/>
      <c r="AO147" s="318"/>
      <c r="AP147" s="318"/>
      <c r="AQ147" s="318"/>
      <c r="AR147" s="318"/>
      <c r="AS147" s="318"/>
    </row>
    <row r="148" spans="12:45" x14ac:dyDescent="0.3">
      <c r="L148" s="318"/>
      <c r="M148" s="318"/>
      <c r="AB148" s="318"/>
      <c r="AC148" s="318"/>
      <c r="AD148" s="318"/>
      <c r="AE148" s="318"/>
      <c r="AF148" s="318"/>
      <c r="AG148" s="318"/>
      <c r="AH148" s="318"/>
      <c r="AI148" s="318"/>
      <c r="AJ148" s="318"/>
      <c r="AK148" s="318"/>
      <c r="AL148" s="318"/>
      <c r="AM148" s="318"/>
      <c r="AN148" s="318"/>
      <c r="AO148" s="318"/>
      <c r="AP148" s="318"/>
      <c r="AQ148" s="318"/>
      <c r="AR148" s="318"/>
      <c r="AS148" s="318"/>
    </row>
    <row r="149" spans="12:45" x14ac:dyDescent="0.3">
      <c r="L149" s="318"/>
      <c r="M149" s="318"/>
      <c r="AB149" s="318"/>
      <c r="AC149" s="318"/>
      <c r="AD149" s="318"/>
      <c r="AE149" s="318"/>
      <c r="AF149" s="318"/>
      <c r="AG149" s="318"/>
      <c r="AH149" s="318"/>
      <c r="AI149" s="318"/>
      <c r="AJ149" s="318"/>
      <c r="AK149" s="318"/>
      <c r="AL149" s="318"/>
      <c r="AM149" s="318"/>
      <c r="AN149" s="318"/>
      <c r="AO149" s="318"/>
      <c r="AP149" s="318"/>
      <c r="AQ149" s="318"/>
      <c r="AR149" s="318"/>
      <c r="AS149" s="318"/>
    </row>
    <row r="150" spans="12:45" x14ac:dyDescent="0.3">
      <c r="L150" s="318"/>
      <c r="M150" s="318"/>
      <c r="AB150" s="318"/>
      <c r="AC150" s="318"/>
      <c r="AD150" s="318"/>
      <c r="AE150" s="318"/>
      <c r="AF150" s="318"/>
      <c r="AG150" s="318"/>
      <c r="AH150" s="318"/>
      <c r="AI150" s="318"/>
      <c r="AJ150" s="318"/>
      <c r="AK150" s="318"/>
      <c r="AL150" s="318"/>
      <c r="AM150" s="318"/>
      <c r="AN150" s="318"/>
      <c r="AO150" s="318"/>
      <c r="AP150" s="318"/>
      <c r="AQ150" s="318"/>
      <c r="AR150" s="318"/>
      <c r="AS150" s="318"/>
    </row>
    <row r="151" spans="12:45" x14ac:dyDescent="0.3">
      <c r="L151" s="318"/>
      <c r="M151" s="318"/>
      <c r="AB151" s="318"/>
      <c r="AC151" s="318"/>
      <c r="AD151" s="318"/>
      <c r="AE151" s="318"/>
      <c r="AF151" s="318"/>
      <c r="AG151" s="318"/>
      <c r="AH151" s="318"/>
      <c r="AI151" s="318"/>
      <c r="AJ151" s="318"/>
      <c r="AK151" s="318"/>
      <c r="AL151" s="318"/>
      <c r="AM151" s="318"/>
      <c r="AN151" s="318"/>
      <c r="AO151" s="318"/>
      <c r="AP151" s="318"/>
      <c r="AQ151" s="318"/>
      <c r="AR151" s="318"/>
      <c r="AS151" s="318"/>
    </row>
    <row r="152" spans="12:45" x14ac:dyDescent="0.3">
      <c r="L152" s="318"/>
      <c r="M152" s="318"/>
      <c r="AB152" s="318"/>
      <c r="AC152" s="318"/>
      <c r="AD152" s="318"/>
      <c r="AE152" s="318"/>
      <c r="AF152" s="318"/>
      <c r="AG152" s="318"/>
      <c r="AH152" s="318"/>
      <c r="AI152" s="318"/>
      <c r="AJ152" s="318"/>
      <c r="AK152" s="318"/>
      <c r="AL152" s="318"/>
      <c r="AM152" s="318"/>
      <c r="AN152" s="318"/>
      <c r="AO152" s="318"/>
      <c r="AP152" s="318"/>
      <c r="AQ152" s="318"/>
      <c r="AR152" s="318"/>
      <c r="AS152" s="318"/>
    </row>
    <row r="153" spans="12:45" x14ac:dyDescent="0.3">
      <c r="L153" s="318"/>
      <c r="M153" s="318"/>
      <c r="AB153" s="318"/>
      <c r="AC153" s="318"/>
      <c r="AD153" s="318"/>
      <c r="AE153" s="318"/>
      <c r="AF153" s="318"/>
      <c r="AG153" s="318"/>
      <c r="AH153" s="318"/>
      <c r="AI153" s="318"/>
      <c r="AJ153" s="318"/>
      <c r="AK153" s="318"/>
      <c r="AL153" s="318"/>
      <c r="AM153" s="318"/>
      <c r="AN153" s="318"/>
      <c r="AO153" s="318"/>
      <c r="AP153" s="318"/>
      <c r="AQ153" s="318"/>
      <c r="AR153" s="318"/>
      <c r="AS153" s="318"/>
    </row>
    <row r="154" spans="12:45" x14ac:dyDescent="0.3">
      <c r="L154" s="318"/>
      <c r="M154" s="318"/>
      <c r="AB154" s="318"/>
      <c r="AC154" s="318"/>
      <c r="AD154" s="318"/>
      <c r="AE154" s="318"/>
      <c r="AF154" s="318"/>
      <c r="AG154" s="318"/>
      <c r="AH154" s="318"/>
      <c r="AI154" s="318"/>
      <c r="AJ154" s="318"/>
      <c r="AK154" s="318"/>
      <c r="AL154" s="318"/>
      <c r="AM154" s="318"/>
      <c r="AN154" s="318"/>
      <c r="AO154" s="318"/>
      <c r="AP154" s="318"/>
      <c r="AQ154" s="318"/>
      <c r="AR154" s="318"/>
      <c r="AS154" s="318"/>
    </row>
    <row r="155" spans="12:45" x14ac:dyDescent="0.3">
      <c r="L155" s="318"/>
      <c r="M155" s="318"/>
      <c r="AB155" s="318"/>
      <c r="AC155" s="318"/>
      <c r="AD155" s="318"/>
      <c r="AE155" s="318"/>
      <c r="AF155" s="318"/>
      <c r="AG155" s="318"/>
      <c r="AH155" s="318"/>
      <c r="AI155" s="318"/>
      <c r="AJ155" s="318"/>
      <c r="AK155" s="318"/>
      <c r="AL155" s="318"/>
      <c r="AM155" s="318"/>
      <c r="AN155" s="318"/>
      <c r="AO155" s="318"/>
      <c r="AP155" s="318"/>
      <c r="AQ155" s="318"/>
      <c r="AR155" s="318"/>
      <c r="AS155" s="318"/>
    </row>
    <row r="156" spans="12:45" x14ac:dyDescent="0.3">
      <c r="L156" s="318"/>
      <c r="M156" s="318"/>
      <c r="AB156" s="318"/>
      <c r="AC156" s="318"/>
      <c r="AD156" s="318"/>
      <c r="AE156" s="318"/>
      <c r="AF156" s="318"/>
      <c r="AG156" s="318"/>
      <c r="AH156" s="318"/>
      <c r="AI156" s="318"/>
      <c r="AJ156" s="318"/>
      <c r="AK156" s="318"/>
      <c r="AL156" s="318"/>
      <c r="AM156" s="318"/>
      <c r="AN156" s="318"/>
      <c r="AO156" s="318"/>
      <c r="AP156" s="318"/>
      <c r="AQ156" s="318"/>
      <c r="AR156" s="318"/>
      <c r="AS156" s="318"/>
    </row>
    <row r="157" spans="12:45" x14ac:dyDescent="0.3">
      <c r="L157" s="318"/>
      <c r="M157" s="318"/>
      <c r="AB157" s="318"/>
      <c r="AC157" s="318"/>
      <c r="AD157" s="318"/>
      <c r="AE157" s="318"/>
      <c r="AF157" s="318"/>
      <c r="AG157" s="318"/>
      <c r="AH157" s="318"/>
      <c r="AI157" s="318"/>
      <c r="AJ157" s="318"/>
      <c r="AK157" s="318"/>
      <c r="AL157" s="318"/>
      <c r="AM157" s="318"/>
      <c r="AN157" s="318"/>
      <c r="AO157" s="318"/>
      <c r="AP157" s="318"/>
      <c r="AQ157" s="318"/>
      <c r="AR157" s="318"/>
      <c r="AS157" s="318"/>
    </row>
    <row r="158" spans="12:45" x14ac:dyDescent="0.3">
      <c r="L158" s="318"/>
      <c r="M158" s="318"/>
      <c r="AB158" s="318"/>
      <c r="AC158" s="318"/>
      <c r="AD158" s="318"/>
      <c r="AE158" s="318"/>
      <c r="AF158" s="318"/>
      <c r="AG158" s="318"/>
      <c r="AH158" s="318"/>
      <c r="AI158" s="318"/>
      <c r="AJ158" s="318"/>
      <c r="AK158" s="318"/>
      <c r="AL158" s="318"/>
      <c r="AM158" s="318"/>
      <c r="AN158" s="318"/>
      <c r="AO158" s="318"/>
      <c r="AP158" s="318"/>
      <c r="AQ158" s="318"/>
      <c r="AR158" s="318"/>
      <c r="AS158" s="318"/>
    </row>
    <row r="159" spans="12:45" x14ac:dyDescent="0.3">
      <c r="L159" s="318"/>
      <c r="M159" s="318"/>
      <c r="AB159" s="318"/>
      <c r="AC159" s="318"/>
      <c r="AD159" s="318"/>
      <c r="AE159" s="318"/>
      <c r="AF159" s="318"/>
      <c r="AG159" s="318"/>
      <c r="AH159" s="318"/>
      <c r="AI159" s="318"/>
      <c r="AJ159" s="318"/>
      <c r="AK159" s="318"/>
      <c r="AL159" s="318"/>
      <c r="AM159" s="318"/>
      <c r="AN159" s="318"/>
      <c r="AO159" s="318"/>
      <c r="AP159" s="318"/>
      <c r="AQ159" s="318"/>
      <c r="AR159" s="318"/>
      <c r="AS159" s="318"/>
    </row>
    <row r="160" spans="12:45" x14ac:dyDescent="0.3">
      <c r="L160" s="318"/>
      <c r="M160" s="318"/>
      <c r="AB160" s="318"/>
      <c r="AC160" s="318"/>
      <c r="AD160" s="318"/>
      <c r="AE160" s="318"/>
      <c r="AF160" s="318"/>
      <c r="AG160" s="318"/>
      <c r="AH160" s="318"/>
      <c r="AI160" s="318"/>
      <c r="AJ160" s="318"/>
      <c r="AK160" s="318"/>
      <c r="AL160" s="318"/>
      <c r="AM160" s="318"/>
      <c r="AN160" s="318"/>
      <c r="AO160" s="318"/>
      <c r="AP160" s="318"/>
      <c r="AQ160" s="318"/>
      <c r="AR160" s="318"/>
      <c r="AS160" s="318"/>
    </row>
    <row r="161" spans="12:45" x14ac:dyDescent="0.3">
      <c r="L161" s="318"/>
      <c r="M161" s="318"/>
      <c r="AB161" s="318"/>
      <c r="AC161" s="318"/>
      <c r="AD161" s="318"/>
      <c r="AE161" s="318"/>
      <c r="AF161" s="318"/>
      <c r="AG161" s="318"/>
      <c r="AH161" s="318"/>
      <c r="AI161" s="318"/>
      <c r="AJ161" s="318"/>
      <c r="AK161" s="318"/>
      <c r="AL161" s="318"/>
      <c r="AM161" s="318"/>
      <c r="AN161" s="318"/>
      <c r="AO161" s="318"/>
      <c r="AP161" s="318"/>
      <c r="AQ161" s="318"/>
      <c r="AR161" s="318"/>
      <c r="AS161" s="318"/>
    </row>
    <row r="162" spans="12:45" x14ac:dyDescent="0.3">
      <c r="L162" s="318"/>
      <c r="M162" s="318"/>
      <c r="AB162" s="318"/>
      <c r="AC162" s="318"/>
      <c r="AD162" s="318"/>
      <c r="AE162" s="318"/>
      <c r="AF162" s="318"/>
      <c r="AG162" s="318"/>
      <c r="AH162" s="318"/>
      <c r="AI162" s="318"/>
      <c r="AJ162" s="318"/>
      <c r="AK162" s="318"/>
      <c r="AL162" s="318"/>
      <c r="AM162" s="318"/>
      <c r="AN162" s="318"/>
      <c r="AO162" s="318"/>
      <c r="AP162" s="318"/>
      <c r="AQ162" s="318"/>
      <c r="AR162" s="318"/>
      <c r="AS162" s="318"/>
    </row>
    <row r="163" spans="12:45" x14ac:dyDescent="0.3">
      <c r="L163" s="318"/>
      <c r="M163" s="318"/>
      <c r="AB163" s="318"/>
      <c r="AC163" s="318"/>
      <c r="AD163" s="318"/>
      <c r="AE163" s="318"/>
      <c r="AF163" s="318"/>
      <c r="AG163" s="318"/>
      <c r="AH163" s="318"/>
      <c r="AI163" s="318"/>
      <c r="AJ163" s="318"/>
      <c r="AK163" s="318"/>
      <c r="AL163" s="318"/>
      <c r="AM163" s="318"/>
      <c r="AN163" s="318"/>
      <c r="AO163" s="318"/>
      <c r="AP163" s="318"/>
      <c r="AQ163" s="318"/>
      <c r="AR163" s="318"/>
      <c r="AS163" s="318"/>
    </row>
    <row r="164" spans="12:45" x14ac:dyDescent="0.3">
      <c r="L164" s="318"/>
      <c r="M164" s="318"/>
      <c r="AB164" s="318"/>
      <c r="AC164" s="318"/>
      <c r="AD164" s="318"/>
      <c r="AE164" s="318"/>
      <c r="AF164" s="318"/>
      <c r="AG164" s="318"/>
      <c r="AH164" s="318"/>
      <c r="AI164" s="318"/>
      <c r="AJ164" s="318"/>
      <c r="AK164" s="318"/>
      <c r="AL164" s="318"/>
      <c r="AM164" s="318"/>
      <c r="AN164" s="318"/>
      <c r="AO164" s="318"/>
      <c r="AP164" s="318"/>
      <c r="AQ164" s="318"/>
      <c r="AR164" s="318"/>
      <c r="AS164" s="318"/>
    </row>
    <row r="165" spans="12:45" x14ac:dyDescent="0.3">
      <c r="L165" s="318"/>
      <c r="M165" s="318"/>
      <c r="AB165" s="318"/>
      <c r="AC165" s="318"/>
      <c r="AD165" s="318"/>
      <c r="AE165" s="318"/>
      <c r="AF165" s="318"/>
      <c r="AG165" s="318"/>
      <c r="AH165" s="318"/>
      <c r="AI165" s="318"/>
      <c r="AJ165" s="318"/>
      <c r="AK165" s="318"/>
      <c r="AL165" s="318"/>
      <c r="AM165" s="318"/>
      <c r="AN165" s="318"/>
      <c r="AO165" s="318"/>
      <c r="AP165" s="318"/>
      <c r="AQ165" s="318"/>
      <c r="AR165" s="318"/>
      <c r="AS165" s="318"/>
    </row>
    <row r="166" spans="12:45" x14ac:dyDescent="0.3">
      <c r="L166" s="318"/>
      <c r="M166" s="318"/>
      <c r="AB166" s="318"/>
      <c r="AC166" s="318"/>
      <c r="AD166" s="318"/>
      <c r="AE166" s="318"/>
      <c r="AF166" s="318"/>
      <c r="AG166" s="318"/>
      <c r="AH166" s="318"/>
      <c r="AI166" s="318"/>
      <c r="AJ166" s="318"/>
      <c r="AK166" s="318"/>
      <c r="AL166" s="318"/>
      <c r="AM166" s="318"/>
      <c r="AN166" s="318"/>
      <c r="AO166" s="318"/>
      <c r="AP166" s="318"/>
      <c r="AQ166" s="318"/>
      <c r="AR166" s="318"/>
      <c r="AS166" s="318"/>
    </row>
    <row r="167" spans="12:45" x14ac:dyDescent="0.3">
      <c r="L167" s="318"/>
      <c r="M167" s="318"/>
      <c r="AB167" s="318"/>
      <c r="AC167" s="318"/>
      <c r="AD167" s="318"/>
      <c r="AE167" s="318"/>
      <c r="AF167" s="318"/>
      <c r="AG167" s="318"/>
      <c r="AH167" s="318"/>
      <c r="AI167" s="318"/>
      <c r="AJ167" s="318"/>
      <c r="AK167" s="318"/>
      <c r="AL167" s="318"/>
      <c r="AM167" s="318"/>
      <c r="AN167" s="318"/>
      <c r="AO167" s="318"/>
      <c r="AP167" s="318"/>
      <c r="AQ167" s="318"/>
      <c r="AR167" s="318"/>
      <c r="AS167" s="318"/>
    </row>
    <row r="168" spans="12:45" x14ac:dyDescent="0.3">
      <c r="L168" s="318"/>
      <c r="M168" s="318"/>
      <c r="AB168" s="318"/>
      <c r="AC168" s="318"/>
      <c r="AD168" s="318"/>
      <c r="AE168" s="318"/>
      <c r="AF168" s="318"/>
      <c r="AG168" s="318"/>
      <c r="AH168" s="318"/>
      <c r="AI168" s="318"/>
      <c r="AJ168" s="318"/>
      <c r="AK168" s="318"/>
      <c r="AL168" s="318"/>
      <c r="AM168" s="318"/>
      <c r="AN168" s="318"/>
      <c r="AO168" s="318"/>
      <c r="AP168" s="318"/>
      <c r="AQ168" s="318"/>
      <c r="AR168" s="318"/>
      <c r="AS168" s="318"/>
    </row>
    <row r="169" spans="12:45" x14ac:dyDescent="0.3">
      <c r="L169" s="318"/>
      <c r="M169" s="318"/>
      <c r="AB169" s="318"/>
      <c r="AC169" s="318"/>
      <c r="AD169" s="318"/>
      <c r="AE169" s="318"/>
      <c r="AF169" s="318"/>
      <c r="AG169" s="318"/>
      <c r="AH169" s="318"/>
      <c r="AI169" s="318"/>
      <c r="AJ169" s="318"/>
      <c r="AK169" s="318"/>
      <c r="AL169" s="318"/>
      <c r="AM169" s="318"/>
      <c r="AN169" s="318"/>
      <c r="AO169" s="318"/>
      <c r="AP169" s="318"/>
      <c r="AQ169" s="318"/>
      <c r="AR169" s="318"/>
      <c r="AS169" s="318"/>
    </row>
    <row r="170" spans="12:45" x14ac:dyDescent="0.3">
      <c r="L170" s="318"/>
      <c r="M170" s="318"/>
      <c r="AB170" s="318"/>
      <c r="AC170" s="318"/>
      <c r="AD170" s="318"/>
      <c r="AE170" s="318"/>
      <c r="AF170" s="318"/>
      <c r="AG170" s="318"/>
      <c r="AH170" s="318"/>
      <c r="AI170" s="318"/>
      <c r="AJ170" s="318"/>
      <c r="AK170" s="318"/>
      <c r="AL170" s="318"/>
      <c r="AM170" s="318"/>
      <c r="AN170" s="318"/>
      <c r="AO170" s="318"/>
      <c r="AP170" s="318"/>
      <c r="AQ170" s="318"/>
      <c r="AR170" s="318"/>
      <c r="AS170" s="318"/>
    </row>
    <row r="171" spans="12:45" x14ac:dyDescent="0.3">
      <c r="L171" s="318"/>
      <c r="M171" s="318"/>
      <c r="AB171" s="318"/>
      <c r="AC171" s="318"/>
      <c r="AD171" s="318"/>
      <c r="AE171" s="318"/>
      <c r="AF171" s="318"/>
      <c r="AG171" s="318"/>
      <c r="AH171" s="318"/>
      <c r="AI171" s="318"/>
      <c r="AJ171" s="318"/>
      <c r="AK171" s="318"/>
      <c r="AL171" s="318"/>
      <c r="AM171" s="318"/>
      <c r="AN171" s="318"/>
      <c r="AO171" s="318"/>
      <c r="AP171" s="318"/>
      <c r="AQ171" s="318"/>
      <c r="AR171" s="318"/>
      <c r="AS171" s="318"/>
    </row>
    <row r="172" spans="12:45" x14ac:dyDescent="0.3">
      <c r="L172" s="318"/>
      <c r="M172" s="318"/>
      <c r="AB172" s="318"/>
      <c r="AC172" s="318"/>
      <c r="AD172" s="318"/>
      <c r="AE172" s="318"/>
      <c r="AF172" s="318"/>
      <c r="AG172" s="318"/>
      <c r="AH172" s="318"/>
      <c r="AI172" s="318"/>
      <c r="AJ172" s="318"/>
      <c r="AK172" s="318"/>
      <c r="AL172" s="318"/>
      <c r="AM172" s="318"/>
      <c r="AN172" s="318"/>
      <c r="AO172" s="318"/>
      <c r="AP172" s="318"/>
      <c r="AQ172" s="318"/>
      <c r="AR172" s="318"/>
      <c r="AS172" s="318"/>
    </row>
    <row r="173" spans="12:45" x14ac:dyDescent="0.3">
      <c r="L173" s="318"/>
      <c r="M173" s="318"/>
      <c r="AB173" s="318"/>
      <c r="AC173" s="318"/>
      <c r="AD173" s="318"/>
      <c r="AE173" s="318"/>
      <c r="AF173" s="318"/>
      <c r="AG173" s="318"/>
      <c r="AH173" s="318"/>
      <c r="AI173" s="318"/>
      <c r="AJ173" s="318"/>
      <c r="AK173" s="318"/>
      <c r="AL173" s="318"/>
      <c r="AM173" s="318"/>
      <c r="AN173" s="318"/>
      <c r="AO173" s="318"/>
      <c r="AP173" s="318"/>
      <c r="AQ173" s="318"/>
      <c r="AR173" s="318"/>
      <c r="AS173" s="318"/>
    </row>
    <row r="174" spans="12:45" x14ac:dyDescent="0.3">
      <c r="L174" s="318"/>
      <c r="M174" s="318"/>
      <c r="AB174" s="318"/>
      <c r="AC174" s="318"/>
      <c r="AD174" s="318"/>
      <c r="AE174" s="318"/>
      <c r="AF174" s="318"/>
      <c r="AG174" s="318"/>
      <c r="AH174" s="318"/>
      <c r="AI174" s="318"/>
      <c r="AJ174" s="318"/>
      <c r="AK174" s="318"/>
      <c r="AL174" s="318"/>
      <c r="AM174" s="318"/>
      <c r="AN174" s="318"/>
      <c r="AO174" s="318"/>
      <c r="AP174" s="318"/>
      <c r="AQ174" s="318"/>
      <c r="AR174" s="318"/>
      <c r="AS174" s="318"/>
    </row>
    <row r="175" spans="12:45" x14ac:dyDescent="0.3">
      <c r="L175" s="318"/>
      <c r="M175" s="318"/>
      <c r="AB175" s="318"/>
      <c r="AC175" s="318"/>
      <c r="AD175" s="318"/>
      <c r="AE175" s="318"/>
      <c r="AF175" s="318"/>
      <c r="AG175" s="318"/>
      <c r="AH175" s="318"/>
      <c r="AI175" s="318"/>
      <c r="AJ175" s="318"/>
      <c r="AK175" s="318"/>
      <c r="AL175" s="318"/>
      <c r="AM175" s="318"/>
      <c r="AN175" s="318"/>
      <c r="AO175" s="318"/>
      <c r="AP175" s="318"/>
      <c r="AQ175" s="318"/>
      <c r="AR175" s="318"/>
      <c r="AS175" s="318"/>
    </row>
    <row r="176" spans="12:45" x14ac:dyDescent="0.3">
      <c r="L176" s="318"/>
      <c r="M176" s="318"/>
      <c r="AB176" s="318"/>
      <c r="AC176" s="318"/>
      <c r="AD176" s="318"/>
      <c r="AE176" s="318"/>
      <c r="AF176" s="318"/>
      <c r="AG176" s="318"/>
      <c r="AH176" s="318"/>
      <c r="AI176" s="318"/>
      <c r="AJ176" s="318"/>
      <c r="AK176" s="318"/>
      <c r="AL176" s="318"/>
      <c r="AM176" s="318"/>
      <c r="AN176" s="318"/>
      <c r="AO176" s="318"/>
      <c r="AP176" s="318"/>
      <c r="AQ176" s="318"/>
      <c r="AR176" s="318"/>
      <c r="AS176" s="318"/>
    </row>
    <row r="177" spans="12:45" x14ac:dyDescent="0.3">
      <c r="L177" s="318"/>
      <c r="M177" s="318"/>
      <c r="AB177" s="318"/>
      <c r="AC177" s="318"/>
      <c r="AD177" s="318"/>
      <c r="AE177" s="318"/>
      <c r="AF177" s="318"/>
      <c r="AG177" s="318"/>
      <c r="AH177" s="318"/>
      <c r="AI177" s="318"/>
      <c r="AJ177" s="318"/>
      <c r="AK177" s="318"/>
      <c r="AL177" s="318"/>
      <c r="AM177" s="318"/>
      <c r="AN177" s="318"/>
      <c r="AO177" s="318"/>
      <c r="AP177" s="318"/>
      <c r="AQ177" s="318"/>
      <c r="AR177" s="318"/>
      <c r="AS177" s="318"/>
    </row>
    <row r="178" spans="12:45" x14ac:dyDescent="0.3">
      <c r="L178" s="318"/>
      <c r="M178" s="318"/>
      <c r="AB178" s="318"/>
      <c r="AC178" s="318"/>
      <c r="AD178" s="318"/>
      <c r="AE178" s="318"/>
      <c r="AF178" s="318"/>
      <c r="AG178" s="318"/>
      <c r="AH178" s="318"/>
      <c r="AI178" s="318"/>
      <c r="AJ178" s="318"/>
      <c r="AK178" s="318"/>
      <c r="AL178" s="318"/>
      <c r="AM178" s="318"/>
      <c r="AN178" s="318"/>
      <c r="AO178" s="318"/>
      <c r="AP178" s="318"/>
      <c r="AQ178" s="318"/>
      <c r="AR178" s="318"/>
      <c r="AS178" s="318"/>
    </row>
    <row r="179" spans="12:45" x14ac:dyDescent="0.3">
      <c r="L179" s="318"/>
      <c r="M179" s="318"/>
      <c r="AB179" s="318"/>
      <c r="AC179" s="318"/>
      <c r="AD179" s="318"/>
      <c r="AE179" s="318"/>
      <c r="AF179" s="318"/>
      <c r="AG179" s="318"/>
      <c r="AH179" s="318"/>
      <c r="AI179" s="318"/>
      <c r="AJ179" s="318"/>
      <c r="AK179" s="318"/>
      <c r="AL179" s="318"/>
      <c r="AM179" s="318"/>
      <c r="AN179" s="318"/>
      <c r="AO179" s="318"/>
      <c r="AP179" s="318"/>
      <c r="AQ179" s="318"/>
      <c r="AR179" s="318"/>
      <c r="AS179" s="318"/>
    </row>
    <row r="180" spans="12:45" x14ac:dyDescent="0.3">
      <c r="L180" s="318"/>
      <c r="M180" s="318"/>
      <c r="AB180" s="318"/>
      <c r="AC180" s="318"/>
      <c r="AD180" s="318"/>
      <c r="AE180" s="318"/>
      <c r="AF180" s="318"/>
      <c r="AG180" s="318"/>
      <c r="AH180" s="318"/>
      <c r="AI180" s="318"/>
      <c r="AJ180" s="318"/>
      <c r="AK180" s="318"/>
      <c r="AL180" s="318"/>
      <c r="AM180" s="318"/>
      <c r="AN180" s="318"/>
      <c r="AO180" s="318"/>
      <c r="AP180" s="318"/>
      <c r="AQ180" s="318"/>
      <c r="AR180" s="318"/>
      <c r="AS180" s="318"/>
    </row>
    <row r="181" spans="12:45" x14ac:dyDescent="0.3">
      <c r="L181" s="318"/>
      <c r="M181" s="318"/>
      <c r="AB181" s="318"/>
      <c r="AC181" s="318"/>
      <c r="AD181" s="318"/>
      <c r="AE181" s="318"/>
      <c r="AF181" s="318"/>
      <c r="AG181" s="318"/>
      <c r="AH181" s="318"/>
      <c r="AI181" s="318"/>
      <c r="AJ181" s="318"/>
      <c r="AK181" s="318"/>
      <c r="AL181" s="318"/>
      <c r="AM181" s="318"/>
      <c r="AN181" s="318"/>
      <c r="AO181" s="318"/>
      <c r="AP181" s="318"/>
      <c r="AQ181" s="318"/>
      <c r="AR181" s="318"/>
      <c r="AS181" s="318"/>
    </row>
    <row r="182" spans="12:45" x14ac:dyDescent="0.3">
      <c r="L182" s="318"/>
      <c r="M182" s="318"/>
      <c r="AB182" s="318"/>
      <c r="AC182" s="318"/>
      <c r="AD182" s="318"/>
      <c r="AE182" s="318"/>
      <c r="AF182" s="318"/>
      <c r="AG182" s="318"/>
      <c r="AH182" s="318"/>
      <c r="AI182" s="318"/>
      <c r="AJ182" s="318"/>
      <c r="AK182" s="318"/>
      <c r="AL182" s="318"/>
      <c r="AM182" s="318"/>
      <c r="AN182" s="318"/>
      <c r="AO182" s="318"/>
      <c r="AP182" s="318"/>
      <c r="AQ182" s="318"/>
      <c r="AR182" s="318"/>
      <c r="AS182" s="318"/>
    </row>
    <row r="183" spans="12:45" x14ac:dyDescent="0.3">
      <c r="L183" s="318"/>
      <c r="M183" s="318"/>
      <c r="AB183" s="318"/>
      <c r="AC183" s="318"/>
      <c r="AD183" s="318"/>
      <c r="AE183" s="318"/>
      <c r="AF183" s="318"/>
      <c r="AG183" s="318"/>
      <c r="AH183" s="318"/>
      <c r="AI183" s="318"/>
      <c r="AJ183" s="318"/>
      <c r="AK183" s="318"/>
      <c r="AL183" s="318"/>
      <c r="AM183" s="318"/>
      <c r="AN183" s="318"/>
      <c r="AO183" s="318"/>
      <c r="AP183" s="318"/>
      <c r="AQ183" s="318"/>
      <c r="AR183" s="318"/>
      <c r="AS183" s="318"/>
    </row>
    <row r="184" spans="12:45" x14ac:dyDescent="0.3">
      <c r="L184" s="318"/>
      <c r="M184" s="318"/>
      <c r="AB184" s="318"/>
      <c r="AC184" s="318"/>
      <c r="AD184" s="318"/>
      <c r="AE184" s="318"/>
      <c r="AF184" s="318"/>
      <c r="AG184" s="318"/>
      <c r="AH184" s="318"/>
      <c r="AI184" s="318"/>
      <c r="AJ184" s="318"/>
      <c r="AK184" s="318"/>
      <c r="AL184" s="318"/>
      <c r="AM184" s="318"/>
      <c r="AN184" s="318"/>
      <c r="AO184" s="318"/>
      <c r="AP184" s="318"/>
      <c r="AQ184" s="318"/>
      <c r="AR184" s="318"/>
      <c r="AS184" s="318"/>
    </row>
    <row r="185" spans="12:45" x14ac:dyDescent="0.3">
      <c r="L185" s="318"/>
      <c r="M185" s="318"/>
      <c r="AB185" s="318"/>
      <c r="AC185" s="318"/>
      <c r="AD185" s="318"/>
      <c r="AE185" s="318"/>
      <c r="AF185" s="318"/>
      <c r="AG185" s="318"/>
      <c r="AH185" s="318"/>
      <c r="AI185" s="318"/>
      <c r="AJ185" s="318"/>
      <c r="AK185" s="318"/>
      <c r="AL185" s="318"/>
      <c r="AM185" s="318"/>
      <c r="AN185" s="318"/>
      <c r="AO185" s="318"/>
      <c r="AP185" s="318"/>
      <c r="AQ185" s="318"/>
      <c r="AR185" s="318"/>
      <c r="AS185" s="318"/>
    </row>
    <row r="186" spans="12:45" x14ac:dyDescent="0.3">
      <c r="L186" s="318"/>
      <c r="M186" s="318"/>
      <c r="AB186" s="318"/>
      <c r="AC186" s="318"/>
      <c r="AD186" s="318"/>
      <c r="AE186" s="318"/>
      <c r="AF186" s="318"/>
      <c r="AG186" s="318"/>
      <c r="AH186" s="318"/>
      <c r="AI186" s="318"/>
      <c r="AJ186" s="318"/>
      <c r="AK186" s="318"/>
      <c r="AL186" s="318"/>
      <c r="AM186" s="318"/>
      <c r="AN186" s="318"/>
      <c r="AO186" s="318"/>
      <c r="AP186" s="318"/>
      <c r="AQ186" s="318"/>
      <c r="AR186" s="318"/>
      <c r="AS186" s="318"/>
    </row>
    <row r="187" spans="12:45" x14ac:dyDescent="0.3">
      <c r="L187" s="318"/>
      <c r="M187" s="318"/>
      <c r="AB187" s="318"/>
      <c r="AC187" s="318"/>
      <c r="AD187" s="318"/>
      <c r="AE187" s="318"/>
      <c r="AF187" s="318"/>
      <c r="AG187" s="318"/>
      <c r="AH187" s="318"/>
      <c r="AI187" s="318"/>
      <c r="AJ187" s="318"/>
      <c r="AK187" s="318"/>
      <c r="AL187" s="318"/>
      <c r="AM187" s="318"/>
      <c r="AN187" s="318"/>
      <c r="AO187" s="318"/>
      <c r="AP187" s="318"/>
      <c r="AQ187" s="318"/>
      <c r="AR187" s="318"/>
      <c r="AS187" s="318"/>
    </row>
    <row r="188" spans="12:45" x14ac:dyDescent="0.3">
      <c r="L188" s="318"/>
      <c r="M188" s="318"/>
      <c r="AB188" s="318"/>
      <c r="AC188" s="318"/>
      <c r="AD188" s="318"/>
      <c r="AE188" s="318"/>
      <c r="AF188" s="318"/>
      <c r="AG188" s="318"/>
      <c r="AH188" s="318"/>
      <c r="AI188" s="318"/>
      <c r="AJ188" s="318"/>
      <c r="AK188" s="318"/>
      <c r="AL188" s="318"/>
      <c r="AM188" s="318"/>
      <c r="AN188" s="318"/>
      <c r="AO188" s="318"/>
      <c r="AP188" s="318"/>
      <c r="AQ188" s="318"/>
      <c r="AR188" s="318"/>
      <c r="AS188" s="318"/>
    </row>
    <row r="189" spans="12:45" x14ac:dyDescent="0.3">
      <c r="L189" s="318"/>
      <c r="M189" s="318"/>
      <c r="AB189" s="318"/>
      <c r="AC189" s="318"/>
      <c r="AD189" s="318"/>
      <c r="AE189" s="318"/>
      <c r="AF189" s="318"/>
      <c r="AG189" s="318"/>
      <c r="AH189" s="318"/>
      <c r="AI189" s="318"/>
      <c r="AJ189" s="318"/>
      <c r="AK189" s="318"/>
      <c r="AL189" s="318"/>
      <c r="AM189" s="318"/>
      <c r="AN189" s="318"/>
      <c r="AO189" s="318"/>
      <c r="AP189" s="318"/>
      <c r="AQ189" s="318"/>
      <c r="AR189" s="318"/>
      <c r="AS189" s="318"/>
    </row>
    <row r="190" spans="12:45" x14ac:dyDescent="0.3">
      <c r="L190" s="318"/>
      <c r="M190" s="318"/>
      <c r="AB190" s="318"/>
      <c r="AC190" s="318"/>
      <c r="AD190" s="318"/>
      <c r="AE190" s="318"/>
      <c r="AF190" s="318"/>
      <c r="AG190" s="318"/>
      <c r="AH190" s="318"/>
      <c r="AI190" s="318"/>
      <c r="AJ190" s="318"/>
      <c r="AK190" s="318"/>
      <c r="AL190" s="318"/>
      <c r="AM190" s="318"/>
      <c r="AN190" s="318"/>
      <c r="AO190" s="318"/>
      <c r="AP190" s="318"/>
      <c r="AQ190" s="318"/>
      <c r="AR190" s="318"/>
      <c r="AS190" s="318"/>
    </row>
    <row r="191" spans="12:45" x14ac:dyDescent="0.3">
      <c r="L191" s="318"/>
      <c r="M191" s="318"/>
      <c r="AB191" s="318"/>
      <c r="AC191" s="318"/>
      <c r="AD191" s="318"/>
      <c r="AE191" s="318"/>
      <c r="AF191" s="318"/>
      <c r="AG191" s="318"/>
      <c r="AH191" s="318"/>
      <c r="AI191" s="318"/>
      <c r="AJ191" s="318"/>
      <c r="AK191" s="318"/>
      <c r="AL191" s="318"/>
      <c r="AM191" s="318"/>
      <c r="AN191" s="318"/>
      <c r="AO191" s="318"/>
      <c r="AP191" s="318"/>
      <c r="AQ191" s="318"/>
      <c r="AR191" s="318"/>
      <c r="AS191" s="318"/>
    </row>
    <row r="192" spans="12:45" x14ac:dyDescent="0.3">
      <c r="L192" s="318"/>
      <c r="M192" s="318"/>
      <c r="AB192" s="318"/>
      <c r="AC192" s="318"/>
      <c r="AD192" s="318"/>
      <c r="AE192" s="318"/>
      <c r="AF192" s="318"/>
      <c r="AG192" s="318"/>
      <c r="AH192" s="318"/>
      <c r="AI192" s="318"/>
      <c r="AJ192" s="318"/>
      <c r="AK192" s="318"/>
      <c r="AL192" s="318"/>
      <c r="AM192" s="318"/>
      <c r="AN192" s="318"/>
      <c r="AO192" s="318"/>
      <c r="AP192" s="318"/>
      <c r="AQ192" s="318"/>
      <c r="AR192" s="318"/>
      <c r="AS192" s="318"/>
    </row>
    <row r="193" spans="12:45" x14ac:dyDescent="0.3">
      <c r="L193" s="318"/>
      <c r="M193" s="318"/>
      <c r="AB193" s="318"/>
      <c r="AC193" s="318"/>
      <c r="AD193" s="318"/>
      <c r="AE193" s="318"/>
      <c r="AF193" s="318"/>
      <c r="AG193" s="318"/>
      <c r="AH193" s="318"/>
      <c r="AI193" s="318"/>
      <c r="AJ193" s="318"/>
      <c r="AK193" s="318"/>
      <c r="AL193" s="318"/>
      <c r="AM193" s="318"/>
      <c r="AN193" s="318"/>
      <c r="AO193" s="318"/>
      <c r="AP193" s="318"/>
      <c r="AQ193" s="318"/>
      <c r="AR193" s="318"/>
      <c r="AS193" s="318"/>
    </row>
    <row r="194" spans="12:45" x14ac:dyDescent="0.3">
      <c r="L194" s="318"/>
      <c r="M194" s="318"/>
      <c r="AB194" s="318"/>
      <c r="AC194" s="318"/>
      <c r="AD194" s="318"/>
      <c r="AE194" s="318"/>
      <c r="AF194" s="318"/>
      <c r="AG194" s="318"/>
      <c r="AH194" s="318"/>
      <c r="AI194" s="318"/>
      <c r="AJ194" s="318"/>
      <c r="AK194" s="318"/>
      <c r="AL194" s="318"/>
      <c r="AM194" s="318"/>
      <c r="AN194" s="318"/>
      <c r="AO194" s="318"/>
      <c r="AP194" s="318"/>
      <c r="AQ194" s="318"/>
      <c r="AR194" s="318"/>
      <c r="AS194" s="318"/>
    </row>
    <row r="195" spans="12:45" x14ac:dyDescent="0.3">
      <c r="L195" s="318"/>
      <c r="M195" s="318"/>
      <c r="AB195" s="318"/>
      <c r="AC195" s="318"/>
      <c r="AD195" s="318"/>
      <c r="AE195" s="318"/>
      <c r="AF195" s="318"/>
      <c r="AG195" s="318"/>
      <c r="AH195" s="318"/>
      <c r="AI195" s="318"/>
      <c r="AJ195" s="318"/>
      <c r="AK195" s="318"/>
      <c r="AL195" s="318"/>
      <c r="AM195" s="318"/>
      <c r="AN195" s="318"/>
      <c r="AO195" s="318"/>
      <c r="AP195" s="318"/>
      <c r="AQ195" s="318"/>
      <c r="AR195" s="318"/>
      <c r="AS195" s="318"/>
    </row>
    <row r="196" spans="12:45" x14ac:dyDescent="0.3">
      <c r="L196" s="318"/>
      <c r="M196" s="318"/>
      <c r="AB196" s="318"/>
      <c r="AC196" s="318"/>
      <c r="AD196" s="318"/>
      <c r="AE196" s="318"/>
      <c r="AF196" s="318"/>
      <c r="AG196" s="318"/>
      <c r="AH196" s="318"/>
      <c r="AI196" s="318"/>
      <c r="AJ196" s="318"/>
      <c r="AK196" s="318"/>
      <c r="AL196" s="318"/>
      <c r="AM196" s="318"/>
      <c r="AN196" s="318"/>
      <c r="AO196" s="318"/>
      <c r="AP196" s="318"/>
      <c r="AQ196" s="318"/>
      <c r="AR196" s="318"/>
      <c r="AS196" s="318"/>
    </row>
    <row r="197" spans="12:45" x14ac:dyDescent="0.3">
      <c r="L197" s="318"/>
      <c r="M197" s="318"/>
      <c r="AB197" s="318"/>
      <c r="AC197" s="318"/>
      <c r="AD197" s="318"/>
      <c r="AE197" s="318"/>
      <c r="AF197" s="318"/>
      <c r="AG197" s="318"/>
      <c r="AH197" s="318"/>
      <c r="AI197" s="318"/>
      <c r="AJ197" s="318"/>
      <c r="AK197" s="318"/>
      <c r="AL197" s="318"/>
      <c r="AM197" s="318"/>
      <c r="AN197" s="318"/>
      <c r="AO197" s="318"/>
      <c r="AP197" s="318"/>
      <c r="AQ197" s="318"/>
      <c r="AR197" s="318"/>
      <c r="AS197" s="318"/>
    </row>
    <row r="198" spans="12:45" x14ac:dyDescent="0.3">
      <c r="L198" s="318"/>
      <c r="M198" s="318"/>
      <c r="AB198" s="318"/>
      <c r="AC198" s="318"/>
      <c r="AD198" s="318"/>
      <c r="AE198" s="318"/>
      <c r="AF198" s="318"/>
      <c r="AG198" s="318"/>
      <c r="AH198" s="318"/>
      <c r="AI198" s="318"/>
      <c r="AJ198" s="318"/>
      <c r="AK198" s="318"/>
      <c r="AL198" s="318"/>
      <c r="AM198" s="318"/>
      <c r="AN198" s="318"/>
      <c r="AO198" s="318"/>
      <c r="AP198" s="318"/>
      <c r="AQ198" s="318"/>
      <c r="AR198" s="318"/>
      <c r="AS198" s="318"/>
    </row>
    <row r="199" spans="12:45" x14ac:dyDescent="0.3">
      <c r="L199" s="318"/>
      <c r="M199" s="318"/>
      <c r="AB199" s="318"/>
      <c r="AC199" s="318"/>
      <c r="AD199" s="318"/>
      <c r="AE199" s="318"/>
      <c r="AF199" s="318"/>
      <c r="AG199" s="318"/>
      <c r="AH199" s="318"/>
      <c r="AI199" s="318"/>
      <c r="AJ199" s="318"/>
      <c r="AK199" s="318"/>
      <c r="AL199" s="318"/>
      <c r="AM199" s="318"/>
      <c r="AN199" s="318"/>
      <c r="AO199" s="318"/>
      <c r="AP199" s="318"/>
      <c r="AQ199" s="318"/>
      <c r="AR199" s="318"/>
      <c r="AS199" s="318"/>
    </row>
    <row r="200" spans="12:45" x14ac:dyDescent="0.3">
      <c r="L200" s="318"/>
      <c r="M200" s="318"/>
      <c r="AB200" s="318"/>
      <c r="AC200" s="318"/>
      <c r="AD200" s="318"/>
      <c r="AE200" s="318"/>
      <c r="AF200" s="318"/>
      <c r="AG200" s="318"/>
      <c r="AH200" s="318"/>
      <c r="AI200" s="318"/>
      <c r="AJ200" s="318"/>
      <c r="AK200" s="318"/>
      <c r="AL200" s="318"/>
      <c r="AM200" s="318"/>
      <c r="AN200" s="318"/>
      <c r="AO200" s="318"/>
      <c r="AP200" s="318"/>
      <c r="AQ200" s="318"/>
      <c r="AR200" s="318"/>
      <c r="AS200" s="318"/>
    </row>
    <row r="201" spans="12:45" x14ac:dyDescent="0.3">
      <c r="L201" s="318"/>
      <c r="M201" s="318"/>
      <c r="AB201" s="318"/>
      <c r="AC201" s="318"/>
      <c r="AD201" s="318"/>
      <c r="AE201" s="318"/>
      <c r="AF201" s="318"/>
      <c r="AG201" s="318"/>
      <c r="AH201" s="318"/>
      <c r="AI201" s="318"/>
      <c r="AJ201" s="318"/>
      <c r="AK201" s="318"/>
      <c r="AL201" s="318"/>
      <c r="AM201" s="318"/>
      <c r="AN201" s="318"/>
      <c r="AO201" s="318"/>
      <c r="AP201" s="318"/>
      <c r="AQ201" s="318"/>
      <c r="AR201" s="318"/>
      <c r="AS201" s="318"/>
    </row>
    <row r="202" spans="12:45" x14ac:dyDescent="0.3">
      <c r="L202" s="318"/>
      <c r="M202" s="318"/>
      <c r="AB202" s="318"/>
      <c r="AC202" s="318"/>
      <c r="AD202" s="318"/>
      <c r="AE202" s="318"/>
      <c r="AF202" s="318"/>
      <c r="AG202" s="318"/>
      <c r="AH202" s="318"/>
      <c r="AI202" s="318"/>
      <c r="AJ202" s="318"/>
      <c r="AK202" s="318"/>
      <c r="AL202" s="318"/>
      <c r="AM202" s="318"/>
      <c r="AN202" s="318"/>
      <c r="AO202" s="318"/>
      <c r="AP202" s="318"/>
      <c r="AQ202" s="318"/>
      <c r="AR202" s="318"/>
      <c r="AS202" s="318"/>
    </row>
    <row r="203" spans="12:45" x14ac:dyDescent="0.3">
      <c r="L203" s="318"/>
      <c r="M203" s="318"/>
      <c r="AB203" s="318"/>
      <c r="AC203" s="318"/>
      <c r="AD203" s="318"/>
      <c r="AE203" s="318"/>
      <c r="AF203" s="318"/>
      <c r="AG203" s="318"/>
      <c r="AH203" s="318"/>
      <c r="AI203" s="318"/>
      <c r="AJ203" s="318"/>
      <c r="AK203" s="318"/>
      <c r="AL203" s="318"/>
      <c r="AM203" s="318"/>
      <c r="AN203" s="318"/>
      <c r="AO203" s="318"/>
      <c r="AP203" s="318"/>
      <c r="AQ203" s="318"/>
      <c r="AR203" s="318"/>
      <c r="AS203" s="318"/>
    </row>
    <row r="204" spans="12:45" x14ac:dyDescent="0.3">
      <c r="L204" s="318"/>
      <c r="M204" s="318"/>
      <c r="AB204" s="318"/>
      <c r="AC204" s="318"/>
      <c r="AD204" s="318"/>
      <c r="AE204" s="318"/>
      <c r="AF204" s="318"/>
      <c r="AG204" s="318"/>
      <c r="AH204" s="318"/>
      <c r="AI204" s="318"/>
      <c r="AJ204" s="318"/>
      <c r="AK204" s="318"/>
      <c r="AL204" s="318"/>
      <c r="AM204" s="318"/>
      <c r="AN204" s="318"/>
      <c r="AO204" s="318"/>
      <c r="AP204" s="318"/>
      <c r="AQ204" s="318"/>
      <c r="AR204" s="318"/>
      <c r="AS204" s="318"/>
    </row>
    <row r="205" spans="12:45" x14ac:dyDescent="0.3">
      <c r="L205" s="318"/>
      <c r="M205" s="318"/>
      <c r="AB205" s="318"/>
      <c r="AC205" s="318"/>
      <c r="AD205" s="318"/>
      <c r="AE205" s="318"/>
      <c r="AF205" s="318"/>
      <c r="AG205" s="318"/>
      <c r="AH205" s="318"/>
      <c r="AI205" s="318"/>
      <c r="AJ205" s="318"/>
      <c r="AK205" s="318"/>
      <c r="AL205" s="318"/>
      <c r="AM205" s="318"/>
      <c r="AN205" s="318"/>
      <c r="AO205" s="318"/>
      <c r="AP205" s="318"/>
      <c r="AQ205" s="318"/>
      <c r="AR205" s="318"/>
      <c r="AS205" s="318"/>
    </row>
    <row r="206" spans="12:45" x14ac:dyDescent="0.3">
      <c r="L206" s="318"/>
      <c r="M206" s="318"/>
      <c r="AB206" s="318"/>
      <c r="AC206" s="318"/>
      <c r="AD206" s="318"/>
      <c r="AE206" s="318"/>
      <c r="AF206" s="318"/>
      <c r="AG206" s="318"/>
      <c r="AH206" s="318"/>
      <c r="AI206" s="318"/>
      <c r="AJ206" s="318"/>
      <c r="AK206" s="318"/>
      <c r="AL206" s="318"/>
      <c r="AM206" s="318"/>
      <c r="AN206" s="318"/>
      <c r="AO206" s="318"/>
      <c r="AP206" s="318"/>
      <c r="AQ206" s="318"/>
      <c r="AR206" s="318"/>
      <c r="AS206" s="318"/>
    </row>
    <row r="207" spans="12:45" x14ac:dyDescent="0.3">
      <c r="L207" s="318"/>
      <c r="M207" s="318"/>
      <c r="AB207" s="318"/>
      <c r="AC207" s="318"/>
      <c r="AD207" s="318"/>
      <c r="AE207" s="318"/>
      <c r="AF207" s="318"/>
      <c r="AG207" s="318"/>
      <c r="AH207" s="318"/>
      <c r="AI207" s="318"/>
      <c r="AJ207" s="318"/>
      <c r="AK207" s="318"/>
      <c r="AL207" s="318"/>
      <c r="AM207" s="318"/>
      <c r="AN207" s="318"/>
      <c r="AO207" s="318"/>
      <c r="AP207" s="318"/>
      <c r="AQ207" s="318"/>
      <c r="AR207" s="318"/>
      <c r="AS207" s="318"/>
    </row>
    <row r="208" spans="12:45" x14ac:dyDescent="0.3">
      <c r="L208" s="318"/>
      <c r="M208" s="318"/>
      <c r="AB208" s="318"/>
      <c r="AC208" s="318"/>
      <c r="AD208" s="318"/>
      <c r="AE208" s="318"/>
      <c r="AF208" s="318"/>
      <c r="AG208" s="318"/>
      <c r="AH208" s="318"/>
      <c r="AI208" s="318"/>
      <c r="AJ208" s="318"/>
      <c r="AK208" s="318"/>
      <c r="AL208" s="318"/>
      <c r="AM208" s="318"/>
      <c r="AN208" s="318"/>
      <c r="AO208" s="318"/>
      <c r="AP208" s="318"/>
      <c r="AQ208" s="318"/>
      <c r="AR208" s="318"/>
      <c r="AS208" s="318"/>
    </row>
    <row r="209" spans="12:45" x14ac:dyDescent="0.3">
      <c r="L209" s="318"/>
      <c r="M209" s="318"/>
      <c r="AB209" s="318"/>
      <c r="AC209" s="318"/>
      <c r="AD209" s="318"/>
      <c r="AE209" s="318"/>
      <c r="AF209" s="318"/>
      <c r="AG209" s="318"/>
      <c r="AH209" s="318"/>
      <c r="AI209" s="318"/>
      <c r="AJ209" s="318"/>
      <c r="AK209" s="318"/>
      <c r="AL209" s="318"/>
      <c r="AM209" s="318"/>
      <c r="AN209" s="318"/>
      <c r="AO209" s="318"/>
      <c r="AP209" s="318"/>
      <c r="AQ209" s="318"/>
      <c r="AR209" s="318"/>
      <c r="AS209" s="318"/>
    </row>
    <row r="210" spans="12:45" x14ac:dyDescent="0.3">
      <c r="L210" s="318"/>
      <c r="M210" s="318"/>
      <c r="AB210" s="318"/>
      <c r="AC210" s="318"/>
      <c r="AD210" s="318"/>
      <c r="AE210" s="318"/>
      <c r="AF210" s="318"/>
      <c r="AG210" s="318"/>
      <c r="AH210" s="318"/>
      <c r="AI210" s="318"/>
      <c r="AJ210" s="318"/>
      <c r="AK210" s="318"/>
      <c r="AL210" s="318"/>
      <c r="AM210" s="318"/>
      <c r="AN210" s="318"/>
      <c r="AO210" s="318"/>
      <c r="AP210" s="318"/>
      <c r="AQ210" s="318"/>
      <c r="AR210" s="318"/>
      <c r="AS210" s="318"/>
    </row>
    <row r="211" spans="12:45" x14ac:dyDescent="0.3">
      <c r="L211" s="318"/>
      <c r="M211" s="318"/>
      <c r="AB211" s="318"/>
      <c r="AC211" s="318"/>
      <c r="AD211" s="318"/>
      <c r="AE211" s="318"/>
      <c r="AF211" s="318"/>
      <c r="AG211" s="318"/>
      <c r="AH211" s="318"/>
      <c r="AI211" s="318"/>
      <c r="AJ211" s="318"/>
      <c r="AK211" s="318"/>
      <c r="AL211" s="318"/>
      <c r="AM211" s="318"/>
      <c r="AN211" s="318"/>
      <c r="AO211" s="318"/>
      <c r="AP211" s="318"/>
      <c r="AQ211" s="318"/>
      <c r="AR211" s="318"/>
      <c r="AS211" s="318"/>
    </row>
    <row r="212" spans="12:45" x14ac:dyDescent="0.3">
      <c r="L212" s="318"/>
      <c r="M212" s="318"/>
      <c r="AB212" s="318"/>
      <c r="AC212" s="318"/>
      <c r="AD212" s="318"/>
      <c r="AE212" s="318"/>
      <c r="AF212" s="318"/>
      <c r="AG212" s="318"/>
      <c r="AH212" s="318"/>
      <c r="AI212" s="318"/>
      <c r="AJ212" s="318"/>
      <c r="AK212" s="318"/>
      <c r="AL212" s="318"/>
      <c r="AM212" s="318"/>
      <c r="AN212" s="318"/>
      <c r="AO212" s="318"/>
      <c r="AP212" s="318"/>
      <c r="AQ212" s="318"/>
      <c r="AR212" s="318"/>
      <c r="AS212" s="318"/>
    </row>
    <row r="213" spans="12:45" x14ac:dyDescent="0.3">
      <c r="L213" s="318"/>
      <c r="M213" s="318"/>
      <c r="AB213" s="318"/>
      <c r="AC213" s="318"/>
      <c r="AD213" s="318"/>
      <c r="AE213" s="318"/>
      <c r="AF213" s="318"/>
      <c r="AG213" s="318"/>
      <c r="AH213" s="318"/>
      <c r="AI213" s="318"/>
      <c r="AJ213" s="318"/>
      <c r="AK213" s="318"/>
      <c r="AL213" s="318"/>
      <c r="AM213" s="318"/>
      <c r="AN213" s="318"/>
      <c r="AO213" s="318"/>
      <c r="AP213" s="318"/>
      <c r="AQ213" s="318"/>
      <c r="AR213" s="318"/>
      <c r="AS213" s="318"/>
    </row>
    <row r="214" spans="12:45" x14ac:dyDescent="0.3">
      <c r="L214" s="318"/>
      <c r="M214" s="318"/>
      <c r="AB214" s="318"/>
      <c r="AC214" s="318"/>
      <c r="AD214" s="318"/>
      <c r="AE214" s="318"/>
      <c r="AF214" s="318"/>
      <c r="AG214" s="318"/>
      <c r="AH214" s="318"/>
      <c r="AI214" s="318"/>
      <c r="AJ214" s="318"/>
      <c r="AK214" s="318"/>
      <c r="AL214" s="318"/>
      <c r="AM214" s="318"/>
      <c r="AN214" s="318"/>
      <c r="AO214" s="318"/>
      <c r="AP214" s="318"/>
      <c r="AQ214" s="318"/>
      <c r="AR214" s="318"/>
      <c r="AS214" s="318"/>
    </row>
    <row r="215" spans="12:45" x14ac:dyDescent="0.3">
      <c r="L215" s="318"/>
      <c r="M215" s="318"/>
      <c r="AB215" s="318"/>
      <c r="AC215" s="318"/>
      <c r="AD215" s="318"/>
      <c r="AE215" s="318"/>
      <c r="AF215" s="318"/>
      <c r="AG215" s="318"/>
      <c r="AH215" s="318"/>
      <c r="AI215" s="318"/>
      <c r="AJ215" s="318"/>
      <c r="AK215" s="318"/>
      <c r="AL215" s="318"/>
      <c r="AM215" s="318"/>
      <c r="AN215" s="318"/>
      <c r="AO215" s="318"/>
      <c r="AP215" s="318"/>
      <c r="AQ215" s="318"/>
      <c r="AR215" s="318"/>
      <c r="AS215" s="318"/>
    </row>
    <row r="216" spans="12:45" x14ac:dyDescent="0.3">
      <c r="L216" s="318"/>
      <c r="M216" s="318"/>
      <c r="AB216" s="318"/>
      <c r="AC216" s="318"/>
      <c r="AD216" s="318"/>
      <c r="AE216" s="318"/>
      <c r="AF216" s="318"/>
      <c r="AG216" s="318"/>
      <c r="AH216" s="318"/>
      <c r="AI216" s="318"/>
      <c r="AJ216" s="318"/>
      <c r="AK216" s="318"/>
      <c r="AL216" s="318"/>
      <c r="AM216" s="318"/>
      <c r="AN216" s="318"/>
      <c r="AO216" s="318"/>
      <c r="AP216" s="318"/>
      <c r="AQ216" s="318"/>
      <c r="AR216" s="318"/>
      <c r="AS216" s="318"/>
    </row>
    <row r="217" spans="12:45" x14ac:dyDescent="0.3">
      <c r="L217" s="318"/>
      <c r="M217" s="318"/>
      <c r="AB217" s="318"/>
      <c r="AC217" s="318"/>
      <c r="AD217" s="318"/>
      <c r="AE217" s="318"/>
      <c r="AF217" s="318"/>
      <c r="AG217" s="318"/>
      <c r="AH217" s="318"/>
      <c r="AI217" s="318"/>
      <c r="AJ217" s="318"/>
      <c r="AK217" s="318"/>
      <c r="AL217" s="318"/>
      <c r="AM217" s="318"/>
      <c r="AN217" s="318"/>
      <c r="AO217" s="318"/>
      <c r="AP217" s="318"/>
      <c r="AQ217" s="318"/>
      <c r="AR217" s="318"/>
      <c r="AS217" s="318"/>
    </row>
    <row r="218" spans="12:45" x14ac:dyDescent="0.3">
      <c r="L218" s="318"/>
      <c r="M218" s="318"/>
      <c r="AB218" s="318"/>
      <c r="AC218" s="318"/>
      <c r="AD218" s="318"/>
      <c r="AE218" s="318"/>
      <c r="AF218" s="318"/>
      <c r="AG218" s="318"/>
      <c r="AH218" s="318"/>
      <c r="AI218" s="318"/>
      <c r="AJ218" s="318"/>
      <c r="AK218" s="318"/>
      <c r="AL218" s="318"/>
      <c r="AM218" s="318"/>
      <c r="AN218" s="318"/>
      <c r="AO218" s="318"/>
      <c r="AP218" s="318"/>
      <c r="AQ218" s="318"/>
      <c r="AR218" s="318"/>
      <c r="AS218" s="318"/>
    </row>
    <row r="219" spans="12:45" x14ac:dyDescent="0.3">
      <c r="L219" s="318"/>
      <c r="M219" s="318"/>
      <c r="AB219" s="318"/>
      <c r="AC219" s="318"/>
      <c r="AD219" s="318"/>
      <c r="AE219" s="318"/>
      <c r="AF219" s="318"/>
      <c r="AG219" s="318"/>
      <c r="AH219" s="318"/>
      <c r="AI219" s="318"/>
      <c r="AJ219" s="318"/>
      <c r="AK219" s="318"/>
      <c r="AL219" s="318"/>
      <c r="AM219" s="318"/>
      <c r="AN219" s="318"/>
      <c r="AO219" s="318"/>
      <c r="AP219" s="318"/>
      <c r="AQ219" s="318"/>
      <c r="AR219" s="318"/>
      <c r="AS219" s="318"/>
    </row>
    <row r="220" spans="12:45" x14ac:dyDescent="0.3">
      <c r="L220" s="318"/>
      <c r="M220" s="318"/>
      <c r="AB220" s="318"/>
      <c r="AC220" s="318"/>
      <c r="AD220" s="318"/>
      <c r="AE220" s="318"/>
      <c r="AF220" s="318"/>
      <c r="AG220" s="318"/>
      <c r="AH220" s="318"/>
      <c r="AI220" s="318"/>
      <c r="AJ220" s="318"/>
      <c r="AK220" s="318"/>
      <c r="AL220" s="318"/>
      <c r="AM220" s="318"/>
      <c r="AN220" s="318"/>
      <c r="AO220" s="318"/>
      <c r="AP220" s="318"/>
      <c r="AQ220" s="318"/>
      <c r="AR220" s="318"/>
      <c r="AS220" s="318"/>
    </row>
    <row r="221" spans="12:45" x14ac:dyDescent="0.3">
      <c r="L221" s="318"/>
      <c r="M221" s="318"/>
      <c r="AB221" s="318"/>
      <c r="AC221" s="318"/>
      <c r="AD221" s="318"/>
      <c r="AE221" s="318"/>
      <c r="AF221" s="318"/>
      <c r="AG221" s="318"/>
      <c r="AH221" s="318"/>
      <c r="AI221" s="318"/>
      <c r="AJ221" s="318"/>
      <c r="AK221" s="318"/>
      <c r="AL221" s="318"/>
      <c r="AM221" s="318"/>
      <c r="AN221" s="318"/>
      <c r="AO221" s="318"/>
      <c r="AP221" s="318"/>
      <c r="AQ221" s="318"/>
      <c r="AR221" s="318"/>
      <c r="AS221" s="318"/>
    </row>
    <row r="222" spans="12:45" x14ac:dyDescent="0.3">
      <c r="L222" s="318"/>
      <c r="M222" s="318"/>
      <c r="AB222" s="318"/>
      <c r="AC222" s="318"/>
      <c r="AD222" s="318"/>
      <c r="AE222" s="318"/>
      <c r="AF222" s="318"/>
      <c r="AG222" s="318"/>
      <c r="AH222" s="318"/>
      <c r="AI222" s="318"/>
      <c r="AJ222" s="318"/>
      <c r="AK222" s="318"/>
      <c r="AL222" s="318"/>
      <c r="AM222" s="318"/>
      <c r="AN222" s="318"/>
      <c r="AO222" s="318"/>
      <c r="AP222" s="318"/>
      <c r="AQ222" s="318"/>
      <c r="AR222" s="318"/>
      <c r="AS222" s="318"/>
    </row>
    <row r="223" spans="12:45" x14ac:dyDescent="0.3">
      <c r="L223" s="318"/>
      <c r="M223" s="318"/>
      <c r="AB223" s="318"/>
      <c r="AC223" s="318"/>
      <c r="AD223" s="318"/>
      <c r="AE223" s="318"/>
      <c r="AF223" s="318"/>
      <c r="AG223" s="318"/>
      <c r="AH223" s="318"/>
      <c r="AI223" s="318"/>
      <c r="AJ223" s="318"/>
      <c r="AK223" s="318"/>
      <c r="AL223" s="318"/>
      <c r="AM223" s="318"/>
      <c r="AN223" s="318"/>
      <c r="AO223" s="318"/>
      <c r="AP223" s="318"/>
      <c r="AQ223" s="318"/>
      <c r="AR223" s="318"/>
      <c r="AS223" s="318"/>
    </row>
    <row r="224" spans="12:45" x14ac:dyDescent="0.3">
      <c r="L224" s="318"/>
      <c r="M224" s="318"/>
      <c r="AB224" s="318"/>
      <c r="AC224" s="318"/>
      <c r="AD224" s="318"/>
      <c r="AE224" s="318"/>
      <c r="AF224" s="318"/>
      <c r="AG224" s="318"/>
      <c r="AH224" s="318"/>
      <c r="AI224" s="318"/>
      <c r="AJ224" s="318"/>
      <c r="AK224" s="318"/>
      <c r="AL224" s="318"/>
      <c r="AM224" s="318"/>
      <c r="AN224" s="318"/>
      <c r="AO224" s="318"/>
      <c r="AP224" s="318"/>
      <c r="AQ224" s="318"/>
      <c r="AR224" s="318"/>
      <c r="AS224" s="318"/>
    </row>
    <row r="225" spans="12:45" x14ac:dyDescent="0.3">
      <c r="L225" s="318"/>
      <c r="M225" s="318"/>
      <c r="AB225" s="318"/>
      <c r="AC225" s="318"/>
      <c r="AD225" s="318"/>
      <c r="AE225" s="318"/>
      <c r="AF225" s="318"/>
      <c r="AG225" s="318"/>
      <c r="AH225" s="318"/>
      <c r="AI225" s="318"/>
      <c r="AJ225" s="318"/>
      <c r="AK225" s="318"/>
      <c r="AL225" s="318"/>
      <c r="AM225" s="318"/>
      <c r="AN225" s="318"/>
      <c r="AO225" s="318"/>
      <c r="AP225" s="318"/>
      <c r="AQ225" s="318"/>
      <c r="AR225" s="318"/>
      <c r="AS225" s="318"/>
    </row>
    <row r="226" spans="12:45" x14ac:dyDescent="0.3">
      <c r="L226" s="318"/>
      <c r="M226" s="318"/>
      <c r="AB226" s="318"/>
      <c r="AC226" s="318"/>
      <c r="AD226" s="318"/>
      <c r="AE226" s="318"/>
      <c r="AF226" s="318"/>
      <c r="AG226" s="318"/>
      <c r="AH226" s="318"/>
      <c r="AI226" s="318"/>
      <c r="AJ226" s="318"/>
      <c r="AK226" s="318"/>
      <c r="AL226" s="318"/>
      <c r="AM226" s="318"/>
      <c r="AN226" s="318"/>
      <c r="AO226" s="318"/>
      <c r="AP226" s="318"/>
      <c r="AQ226" s="318"/>
      <c r="AR226" s="318"/>
      <c r="AS226" s="318"/>
    </row>
    <row r="227" spans="12:45" x14ac:dyDescent="0.3">
      <c r="L227" s="318"/>
      <c r="M227" s="318"/>
      <c r="AB227" s="318"/>
      <c r="AC227" s="318"/>
      <c r="AD227" s="318"/>
      <c r="AE227" s="318"/>
      <c r="AF227" s="318"/>
      <c r="AG227" s="318"/>
      <c r="AH227" s="318"/>
      <c r="AI227" s="318"/>
      <c r="AJ227" s="318"/>
      <c r="AK227" s="318"/>
      <c r="AL227" s="318"/>
      <c r="AM227" s="318"/>
      <c r="AN227" s="318"/>
      <c r="AO227" s="318"/>
      <c r="AP227" s="318"/>
      <c r="AQ227" s="318"/>
      <c r="AR227" s="318"/>
      <c r="AS227" s="318"/>
    </row>
    <row r="228" spans="12:45" x14ac:dyDescent="0.3">
      <c r="L228" s="318"/>
      <c r="M228" s="318"/>
      <c r="AB228" s="318"/>
      <c r="AC228" s="318"/>
      <c r="AD228" s="318"/>
      <c r="AE228" s="318"/>
      <c r="AF228" s="318"/>
      <c r="AG228" s="318"/>
      <c r="AH228" s="318"/>
      <c r="AI228" s="318"/>
      <c r="AJ228" s="318"/>
      <c r="AK228" s="318"/>
      <c r="AL228" s="318"/>
      <c r="AM228" s="318"/>
      <c r="AN228" s="318"/>
      <c r="AO228" s="318"/>
      <c r="AP228" s="318"/>
      <c r="AQ228" s="318"/>
      <c r="AR228" s="318"/>
      <c r="AS228" s="318"/>
    </row>
    <row r="229" spans="12:45" x14ac:dyDescent="0.3">
      <c r="L229" s="318"/>
      <c r="M229" s="318"/>
      <c r="AB229" s="318"/>
      <c r="AC229" s="318"/>
      <c r="AD229" s="318"/>
      <c r="AE229" s="318"/>
      <c r="AF229" s="318"/>
      <c r="AG229" s="318"/>
      <c r="AH229" s="318"/>
      <c r="AI229" s="318"/>
      <c r="AJ229" s="318"/>
      <c r="AK229" s="318"/>
      <c r="AL229" s="318"/>
      <c r="AM229" s="318"/>
      <c r="AN229" s="318"/>
      <c r="AO229" s="318"/>
      <c r="AP229" s="318"/>
      <c r="AQ229" s="318"/>
      <c r="AR229" s="318"/>
      <c r="AS229" s="318"/>
    </row>
    <row r="230" spans="12:45" x14ac:dyDescent="0.3">
      <c r="L230" s="318"/>
      <c r="M230" s="318"/>
      <c r="AB230" s="318"/>
      <c r="AC230" s="318"/>
      <c r="AD230" s="318"/>
      <c r="AE230" s="318"/>
      <c r="AF230" s="318"/>
      <c r="AG230" s="318"/>
      <c r="AH230" s="318"/>
      <c r="AI230" s="318"/>
      <c r="AJ230" s="318"/>
      <c r="AK230" s="318"/>
      <c r="AL230" s="318"/>
      <c r="AM230" s="318"/>
      <c r="AN230" s="318"/>
      <c r="AO230" s="318"/>
      <c r="AP230" s="318"/>
      <c r="AQ230" s="318"/>
      <c r="AR230" s="318"/>
      <c r="AS230" s="318"/>
    </row>
    <row r="231" spans="12:45" x14ac:dyDescent="0.3">
      <c r="L231" s="318"/>
      <c r="M231" s="318"/>
      <c r="AB231" s="318"/>
      <c r="AC231" s="318"/>
      <c r="AD231" s="318"/>
      <c r="AE231" s="318"/>
      <c r="AF231" s="318"/>
      <c r="AG231" s="318"/>
      <c r="AH231" s="318"/>
      <c r="AI231" s="318"/>
      <c r="AJ231" s="318"/>
      <c r="AK231" s="318"/>
      <c r="AL231" s="318"/>
      <c r="AM231" s="318"/>
      <c r="AN231" s="318"/>
      <c r="AO231" s="318"/>
      <c r="AP231" s="318"/>
      <c r="AQ231" s="318"/>
      <c r="AR231" s="318"/>
      <c r="AS231" s="318"/>
    </row>
    <row r="232" spans="12:45" x14ac:dyDescent="0.3">
      <c r="L232" s="318"/>
      <c r="M232" s="318"/>
      <c r="AB232" s="318"/>
      <c r="AC232" s="318"/>
      <c r="AD232" s="318"/>
      <c r="AE232" s="318"/>
      <c r="AF232" s="318"/>
      <c r="AG232" s="318"/>
      <c r="AH232" s="318"/>
      <c r="AI232" s="318"/>
      <c r="AJ232" s="318"/>
      <c r="AK232" s="318"/>
      <c r="AL232" s="318"/>
      <c r="AM232" s="318"/>
      <c r="AN232" s="318"/>
      <c r="AO232" s="318"/>
      <c r="AP232" s="318"/>
      <c r="AQ232" s="318"/>
      <c r="AR232" s="318"/>
      <c r="AS232" s="318"/>
    </row>
    <row r="233" spans="12:45" x14ac:dyDescent="0.3">
      <c r="L233" s="318"/>
      <c r="M233" s="318"/>
      <c r="AB233" s="318"/>
      <c r="AC233" s="318"/>
      <c r="AD233" s="318"/>
      <c r="AE233" s="318"/>
      <c r="AF233" s="318"/>
      <c r="AG233" s="318"/>
      <c r="AH233" s="318"/>
      <c r="AI233" s="318"/>
      <c r="AJ233" s="318"/>
      <c r="AK233" s="318"/>
      <c r="AL233" s="318"/>
      <c r="AM233" s="318"/>
      <c r="AN233" s="318"/>
      <c r="AO233" s="318"/>
      <c r="AP233" s="318"/>
      <c r="AQ233" s="318"/>
      <c r="AR233" s="318"/>
      <c r="AS233" s="318"/>
    </row>
    <row r="234" spans="12:45" x14ac:dyDescent="0.3">
      <c r="L234" s="318"/>
      <c r="M234" s="318"/>
      <c r="AB234" s="318"/>
      <c r="AC234" s="318"/>
      <c r="AD234" s="318"/>
      <c r="AE234" s="318"/>
      <c r="AF234" s="318"/>
      <c r="AG234" s="318"/>
      <c r="AH234" s="318"/>
      <c r="AI234" s="318"/>
      <c r="AJ234" s="318"/>
      <c r="AK234" s="318"/>
      <c r="AL234" s="318"/>
      <c r="AM234" s="318"/>
      <c r="AN234" s="318"/>
      <c r="AO234" s="318"/>
      <c r="AP234" s="318"/>
      <c r="AQ234" s="318"/>
      <c r="AR234" s="318"/>
      <c r="AS234" s="318"/>
    </row>
    <row r="235" spans="12:45" x14ac:dyDescent="0.3">
      <c r="L235" s="318"/>
      <c r="M235" s="318"/>
      <c r="AB235" s="318"/>
      <c r="AC235" s="318"/>
      <c r="AD235" s="318"/>
      <c r="AE235" s="318"/>
      <c r="AF235" s="318"/>
      <c r="AG235" s="318"/>
      <c r="AH235" s="318"/>
      <c r="AI235" s="318"/>
      <c r="AJ235" s="318"/>
      <c r="AK235" s="318"/>
      <c r="AL235" s="318"/>
      <c r="AM235" s="318"/>
      <c r="AN235" s="318"/>
      <c r="AO235" s="318"/>
      <c r="AP235" s="318"/>
      <c r="AQ235" s="318"/>
      <c r="AR235" s="318"/>
      <c r="AS235" s="318"/>
    </row>
    <row r="236" spans="12:45" x14ac:dyDescent="0.3">
      <c r="L236" s="318"/>
      <c r="M236" s="318"/>
      <c r="AB236" s="318"/>
      <c r="AC236" s="318"/>
      <c r="AD236" s="318"/>
      <c r="AE236" s="318"/>
      <c r="AF236" s="318"/>
      <c r="AG236" s="318"/>
      <c r="AH236" s="318"/>
      <c r="AI236" s="318"/>
      <c r="AJ236" s="318"/>
      <c r="AK236" s="318"/>
      <c r="AL236" s="318"/>
      <c r="AM236" s="318"/>
      <c r="AN236" s="318"/>
      <c r="AO236" s="318"/>
      <c r="AP236" s="318"/>
      <c r="AQ236" s="318"/>
      <c r="AR236" s="318"/>
      <c r="AS236" s="318"/>
    </row>
    <row r="237" spans="12:45" x14ac:dyDescent="0.3">
      <c r="L237" s="318"/>
      <c r="M237" s="318"/>
      <c r="AB237" s="318"/>
      <c r="AC237" s="318"/>
      <c r="AD237" s="318"/>
      <c r="AE237" s="318"/>
      <c r="AF237" s="318"/>
      <c r="AG237" s="318"/>
      <c r="AH237" s="318"/>
      <c r="AI237" s="318"/>
      <c r="AJ237" s="318"/>
      <c r="AK237" s="318"/>
      <c r="AL237" s="318"/>
      <c r="AM237" s="318"/>
      <c r="AN237" s="318"/>
      <c r="AO237" s="318"/>
      <c r="AP237" s="318"/>
      <c r="AQ237" s="318"/>
      <c r="AR237" s="318"/>
      <c r="AS237" s="318"/>
    </row>
    <row r="238" spans="12:45" x14ac:dyDescent="0.3">
      <c r="L238" s="318"/>
      <c r="M238" s="318"/>
      <c r="AB238" s="318"/>
      <c r="AC238" s="318"/>
      <c r="AD238" s="318"/>
      <c r="AE238" s="318"/>
      <c r="AF238" s="318"/>
      <c r="AG238" s="318"/>
      <c r="AH238" s="318"/>
      <c r="AI238" s="318"/>
      <c r="AJ238" s="318"/>
      <c r="AK238" s="318"/>
      <c r="AL238" s="318"/>
      <c r="AM238" s="318"/>
      <c r="AN238" s="318"/>
      <c r="AO238" s="318"/>
      <c r="AP238" s="318"/>
      <c r="AQ238" s="318"/>
      <c r="AR238" s="318"/>
      <c r="AS238" s="318"/>
    </row>
    <row r="239" spans="12:45" x14ac:dyDescent="0.3">
      <c r="L239" s="318"/>
      <c r="M239" s="318"/>
      <c r="AB239" s="318"/>
      <c r="AC239" s="318"/>
      <c r="AD239" s="318"/>
      <c r="AE239" s="318"/>
      <c r="AF239" s="318"/>
      <c r="AG239" s="318"/>
      <c r="AH239" s="318"/>
      <c r="AI239" s="318"/>
      <c r="AJ239" s="318"/>
      <c r="AK239" s="318"/>
      <c r="AL239" s="318"/>
      <c r="AM239" s="318"/>
      <c r="AN239" s="318"/>
      <c r="AO239" s="318"/>
      <c r="AP239" s="318"/>
      <c r="AQ239" s="318"/>
      <c r="AR239" s="318"/>
      <c r="AS239" s="318"/>
    </row>
    <row r="240" spans="12:45" x14ac:dyDescent="0.3">
      <c r="L240" s="318"/>
      <c r="M240" s="318"/>
      <c r="AB240" s="318"/>
      <c r="AC240" s="318"/>
      <c r="AD240" s="318"/>
      <c r="AE240" s="318"/>
      <c r="AF240" s="318"/>
      <c r="AG240" s="318"/>
      <c r="AH240" s="318"/>
      <c r="AI240" s="318"/>
      <c r="AJ240" s="318"/>
      <c r="AK240" s="318"/>
      <c r="AL240" s="318"/>
      <c r="AM240" s="318"/>
      <c r="AN240" s="318"/>
      <c r="AO240" s="318"/>
      <c r="AP240" s="318"/>
      <c r="AQ240" s="318"/>
      <c r="AR240" s="318"/>
      <c r="AS240" s="318"/>
    </row>
    <row r="241" spans="12:45" x14ac:dyDescent="0.3">
      <c r="L241" s="318"/>
      <c r="M241" s="318"/>
      <c r="AB241" s="318"/>
      <c r="AC241" s="318"/>
      <c r="AD241" s="318"/>
      <c r="AE241" s="318"/>
      <c r="AF241" s="318"/>
      <c r="AG241" s="318"/>
      <c r="AH241" s="318"/>
      <c r="AI241" s="318"/>
      <c r="AJ241" s="318"/>
      <c r="AK241" s="318"/>
      <c r="AL241" s="318"/>
      <c r="AM241" s="318"/>
      <c r="AN241" s="318"/>
      <c r="AO241" s="318"/>
      <c r="AP241" s="318"/>
      <c r="AQ241" s="318"/>
      <c r="AR241" s="318"/>
      <c r="AS241" s="318"/>
    </row>
    <row r="242" spans="12:45" x14ac:dyDescent="0.3">
      <c r="L242" s="318"/>
      <c r="M242" s="318"/>
      <c r="AB242" s="318"/>
      <c r="AC242" s="318"/>
      <c r="AD242" s="318"/>
      <c r="AE242" s="318"/>
      <c r="AF242" s="318"/>
      <c r="AG242" s="318"/>
      <c r="AH242" s="318"/>
      <c r="AI242" s="318"/>
      <c r="AJ242" s="318"/>
      <c r="AK242" s="318"/>
      <c r="AL242" s="318"/>
      <c r="AM242" s="318"/>
      <c r="AN242" s="318"/>
      <c r="AO242" s="318"/>
      <c r="AP242" s="318"/>
      <c r="AQ242" s="318"/>
      <c r="AR242" s="318"/>
      <c r="AS242" s="318"/>
    </row>
    <row r="243" spans="12:45" x14ac:dyDescent="0.3">
      <c r="L243" s="318"/>
      <c r="M243" s="318"/>
      <c r="AB243" s="318"/>
      <c r="AC243" s="318"/>
      <c r="AD243" s="318"/>
      <c r="AE243" s="318"/>
      <c r="AF243" s="318"/>
      <c r="AG243" s="318"/>
      <c r="AH243" s="318"/>
      <c r="AI243" s="318"/>
      <c r="AJ243" s="318"/>
      <c r="AK243" s="318"/>
      <c r="AL243" s="318"/>
      <c r="AM243" s="318"/>
      <c r="AN243" s="318"/>
      <c r="AO243" s="318"/>
      <c r="AP243" s="318"/>
      <c r="AQ243" s="318"/>
      <c r="AR243" s="318"/>
      <c r="AS243" s="318"/>
    </row>
    <row r="244" spans="12:45" x14ac:dyDescent="0.3">
      <c r="L244" s="318"/>
      <c r="M244" s="318"/>
      <c r="AB244" s="318"/>
      <c r="AC244" s="318"/>
      <c r="AD244" s="318"/>
      <c r="AE244" s="318"/>
      <c r="AF244" s="318"/>
      <c r="AG244" s="318"/>
      <c r="AH244" s="318"/>
      <c r="AI244" s="318"/>
      <c r="AJ244" s="318"/>
      <c r="AK244" s="318"/>
      <c r="AL244" s="318"/>
      <c r="AM244" s="318"/>
      <c r="AN244" s="318"/>
      <c r="AO244" s="318"/>
      <c r="AP244" s="318"/>
      <c r="AQ244" s="318"/>
      <c r="AR244" s="318"/>
      <c r="AS244" s="318"/>
    </row>
    <row r="245" spans="12:45" x14ac:dyDescent="0.3">
      <c r="L245" s="318"/>
      <c r="M245" s="318"/>
      <c r="AB245" s="318"/>
      <c r="AC245" s="318"/>
      <c r="AD245" s="318"/>
      <c r="AE245" s="318"/>
      <c r="AF245" s="318"/>
      <c r="AG245" s="318"/>
      <c r="AH245" s="318"/>
      <c r="AI245" s="318"/>
      <c r="AJ245" s="318"/>
      <c r="AK245" s="318"/>
      <c r="AL245" s="318"/>
      <c r="AM245" s="318"/>
      <c r="AN245" s="318"/>
      <c r="AO245" s="318"/>
      <c r="AP245" s="318"/>
      <c r="AQ245" s="318"/>
      <c r="AR245" s="318"/>
      <c r="AS245" s="318"/>
    </row>
    <row r="246" spans="12:45" x14ac:dyDescent="0.3">
      <c r="L246" s="318"/>
      <c r="M246" s="318"/>
      <c r="AB246" s="318"/>
      <c r="AC246" s="318"/>
      <c r="AD246" s="318"/>
      <c r="AE246" s="318"/>
      <c r="AF246" s="318"/>
      <c r="AG246" s="318"/>
      <c r="AH246" s="318"/>
      <c r="AI246" s="318"/>
      <c r="AJ246" s="318"/>
      <c r="AK246" s="318"/>
      <c r="AL246" s="318"/>
      <c r="AM246" s="318"/>
      <c r="AN246" s="318"/>
      <c r="AO246" s="318"/>
      <c r="AP246" s="318"/>
      <c r="AQ246" s="318"/>
      <c r="AR246" s="318"/>
      <c r="AS246" s="318"/>
    </row>
    <row r="247" spans="12:45" x14ac:dyDescent="0.3">
      <c r="L247" s="318"/>
      <c r="M247" s="318"/>
      <c r="AB247" s="318"/>
      <c r="AC247" s="318"/>
      <c r="AD247" s="318"/>
      <c r="AE247" s="318"/>
      <c r="AF247" s="318"/>
      <c r="AG247" s="318"/>
      <c r="AH247" s="318"/>
      <c r="AI247" s="318"/>
      <c r="AJ247" s="318"/>
      <c r="AK247" s="318"/>
      <c r="AL247" s="318"/>
      <c r="AM247" s="318"/>
      <c r="AN247" s="318"/>
      <c r="AO247" s="318"/>
      <c r="AP247" s="318"/>
      <c r="AQ247" s="318"/>
      <c r="AR247" s="318"/>
      <c r="AS247" s="318"/>
    </row>
    <row r="248" spans="12:45" x14ac:dyDescent="0.3">
      <c r="L248" s="318"/>
      <c r="M248" s="318"/>
      <c r="AB248" s="318"/>
      <c r="AC248" s="318"/>
      <c r="AD248" s="318"/>
      <c r="AE248" s="318"/>
      <c r="AF248" s="318"/>
      <c r="AG248" s="318"/>
      <c r="AH248" s="318"/>
      <c r="AI248" s="318"/>
      <c r="AJ248" s="318"/>
      <c r="AK248" s="318"/>
      <c r="AL248" s="318"/>
      <c r="AM248" s="318"/>
      <c r="AN248" s="318"/>
      <c r="AO248" s="318"/>
      <c r="AP248" s="318"/>
      <c r="AQ248" s="318"/>
      <c r="AR248" s="318"/>
      <c r="AS248" s="318"/>
    </row>
    <row r="249" spans="12:45" x14ac:dyDescent="0.3">
      <c r="L249" s="318"/>
      <c r="M249" s="318"/>
      <c r="AB249" s="318"/>
      <c r="AC249" s="318"/>
      <c r="AD249" s="318"/>
      <c r="AE249" s="318"/>
      <c r="AF249" s="318"/>
      <c r="AG249" s="318"/>
      <c r="AH249" s="318"/>
      <c r="AI249" s="318"/>
      <c r="AJ249" s="318"/>
      <c r="AK249" s="318"/>
      <c r="AL249" s="318"/>
      <c r="AM249" s="318"/>
      <c r="AN249" s="318"/>
      <c r="AO249" s="318"/>
      <c r="AP249" s="318"/>
      <c r="AQ249" s="318"/>
      <c r="AR249" s="318"/>
      <c r="AS249" s="318"/>
    </row>
    <row r="250" spans="12:45" x14ac:dyDescent="0.3">
      <c r="L250" s="318"/>
      <c r="M250" s="318"/>
      <c r="AB250" s="318"/>
      <c r="AC250" s="318"/>
      <c r="AD250" s="318"/>
      <c r="AE250" s="318"/>
      <c r="AF250" s="318"/>
      <c r="AG250" s="318"/>
      <c r="AH250" s="318"/>
      <c r="AI250" s="318"/>
      <c r="AJ250" s="318"/>
      <c r="AK250" s="318"/>
      <c r="AL250" s="318"/>
      <c r="AM250" s="318"/>
      <c r="AN250" s="318"/>
      <c r="AO250" s="318"/>
      <c r="AP250" s="318"/>
      <c r="AQ250" s="318"/>
      <c r="AR250" s="318"/>
      <c r="AS250" s="318"/>
    </row>
    <row r="251" spans="12:45" x14ac:dyDescent="0.3">
      <c r="L251" s="318"/>
      <c r="M251" s="318"/>
      <c r="AB251" s="318"/>
      <c r="AC251" s="318"/>
      <c r="AD251" s="318"/>
      <c r="AE251" s="318"/>
      <c r="AF251" s="318"/>
      <c r="AG251" s="318"/>
      <c r="AH251" s="318"/>
      <c r="AI251" s="318"/>
      <c r="AJ251" s="318"/>
      <c r="AK251" s="318"/>
      <c r="AL251" s="318"/>
      <c r="AM251" s="318"/>
      <c r="AN251" s="318"/>
      <c r="AO251" s="318"/>
      <c r="AP251" s="318"/>
      <c r="AQ251" s="318"/>
      <c r="AR251" s="318"/>
      <c r="AS251" s="318"/>
    </row>
    <row r="252" spans="12:45" x14ac:dyDescent="0.3">
      <c r="L252" s="318"/>
      <c r="M252" s="318"/>
      <c r="AB252" s="318"/>
      <c r="AC252" s="318"/>
      <c r="AD252" s="318"/>
      <c r="AE252" s="318"/>
      <c r="AF252" s="318"/>
      <c r="AG252" s="318"/>
      <c r="AH252" s="318"/>
      <c r="AI252" s="318"/>
      <c r="AJ252" s="318"/>
      <c r="AK252" s="318"/>
      <c r="AL252" s="318"/>
      <c r="AM252" s="318"/>
      <c r="AN252" s="318"/>
      <c r="AO252" s="318"/>
      <c r="AP252" s="318"/>
      <c r="AQ252" s="318"/>
      <c r="AR252" s="318"/>
      <c r="AS252" s="318"/>
    </row>
    <row r="253" spans="12:45" x14ac:dyDescent="0.3">
      <c r="L253" s="318"/>
      <c r="M253" s="318"/>
      <c r="AB253" s="318"/>
      <c r="AC253" s="318"/>
      <c r="AD253" s="318"/>
      <c r="AE253" s="318"/>
      <c r="AF253" s="318"/>
      <c r="AG253" s="318"/>
      <c r="AH253" s="318"/>
      <c r="AI253" s="318"/>
      <c r="AJ253" s="318"/>
      <c r="AK253" s="318"/>
      <c r="AL253" s="318"/>
      <c r="AM253" s="318"/>
      <c r="AN253" s="318"/>
      <c r="AO253" s="318"/>
      <c r="AP253" s="318"/>
      <c r="AQ253" s="318"/>
      <c r="AR253" s="318"/>
      <c r="AS253" s="318"/>
    </row>
    <row r="254" spans="12:45" x14ac:dyDescent="0.3">
      <c r="L254" s="318"/>
      <c r="M254" s="318"/>
      <c r="AB254" s="318"/>
      <c r="AC254" s="318"/>
      <c r="AD254" s="318"/>
      <c r="AE254" s="318"/>
      <c r="AF254" s="318"/>
      <c r="AG254" s="318"/>
      <c r="AH254" s="318"/>
      <c r="AI254" s="318"/>
      <c r="AJ254" s="318"/>
      <c r="AK254" s="318"/>
      <c r="AL254" s="318"/>
      <c r="AM254" s="318"/>
      <c r="AN254" s="318"/>
      <c r="AO254" s="318"/>
      <c r="AP254" s="318"/>
      <c r="AQ254" s="318"/>
      <c r="AR254" s="318"/>
      <c r="AS254" s="318"/>
    </row>
    <row r="255" spans="12:45" x14ac:dyDescent="0.3">
      <c r="L255" s="318"/>
      <c r="M255" s="318"/>
      <c r="AB255" s="318"/>
      <c r="AC255" s="318"/>
      <c r="AD255" s="318"/>
      <c r="AE255" s="318"/>
      <c r="AF255" s="318"/>
      <c r="AG255" s="318"/>
      <c r="AH255" s="318"/>
      <c r="AI255" s="318"/>
      <c r="AJ255" s="318"/>
      <c r="AK255" s="318"/>
      <c r="AL255" s="318"/>
      <c r="AM255" s="318"/>
      <c r="AN255" s="318"/>
      <c r="AO255" s="318"/>
      <c r="AP255" s="318"/>
      <c r="AQ255" s="318"/>
      <c r="AR255" s="318"/>
      <c r="AS255" s="318"/>
    </row>
    <row r="256" spans="12:45" x14ac:dyDescent="0.3">
      <c r="L256" s="318"/>
      <c r="M256" s="318"/>
      <c r="AB256" s="318"/>
      <c r="AC256" s="318"/>
      <c r="AD256" s="318"/>
      <c r="AE256" s="318"/>
      <c r="AF256" s="318"/>
      <c r="AG256" s="318"/>
      <c r="AH256" s="318"/>
      <c r="AI256" s="318"/>
      <c r="AJ256" s="318"/>
      <c r="AK256" s="318"/>
      <c r="AL256" s="318"/>
      <c r="AM256" s="318"/>
      <c r="AN256" s="318"/>
      <c r="AO256" s="318"/>
      <c r="AP256" s="318"/>
      <c r="AQ256" s="318"/>
      <c r="AR256" s="318"/>
      <c r="AS256" s="318"/>
    </row>
    <row r="257" spans="12:45" x14ac:dyDescent="0.3">
      <c r="L257" s="318"/>
      <c r="M257" s="318"/>
      <c r="AB257" s="318"/>
      <c r="AC257" s="318"/>
      <c r="AD257" s="318"/>
      <c r="AE257" s="318"/>
      <c r="AF257" s="318"/>
      <c r="AG257" s="318"/>
      <c r="AH257" s="318"/>
      <c r="AI257" s="318"/>
      <c r="AJ257" s="318"/>
      <c r="AK257" s="318"/>
      <c r="AL257" s="318"/>
      <c r="AM257" s="318"/>
      <c r="AN257" s="318"/>
      <c r="AO257" s="318"/>
      <c r="AP257" s="318"/>
      <c r="AQ257" s="318"/>
      <c r="AR257" s="318"/>
      <c r="AS257" s="318"/>
    </row>
    <row r="258" spans="12:45" x14ac:dyDescent="0.3">
      <c r="L258" s="318"/>
      <c r="M258" s="318"/>
      <c r="AB258" s="318"/>
      <c r="AC258" s="318"/>
      <c r="AD258" s="318"/>
      <c r="AE258" s="318"/>
      <c r="AF258" s="318"/>
      <c r="AG258" s="318"/>
      <c r="AH258" s="318"/>
      <c r="AI258" s="318"/>
      <c r="AJ258" s="318"/>
      <c r="AK258" s="318"/>
      <c r="AL258" s="318"/>
      <c r="AM258" s="318"/>
      <c r="AN258" s="318"/>
      <c r="AO258" s="318"/>
      <c r="AP258" s="318"/>
      <c r="AQ258" s="318"/>
      <c r="AR258" s="318"/>
      <c r="AS258" s="318"/>
    </row>
    <row r="259" spans="12:45" x14ac:dyDescent="0.3">
      <c r="L259" s="318"/>
      <c r="M259" s="318"/>
      <c r="AB259" s="318"/>
      <c r="AC259" s="318"/>
      <c r="AD259" s="318"/>
      <c r="AE259" s="318"/>
      <c r="AF259" s="318"/>
      <c r="AG259" s="318"/>
      <c r="AH259" s="318"/>
      <c r="AI259" s="318"/>
      <c r="AJ259" s="318"/>
      <c r="AK259" s="318"/>
      <c r="AL259" s="318"/>
      <c r="AM259" s="318"/>
      <c r="AN259" s="318"/>
      <c r="AO259" s="318"/>
      <c r="AP259" s="318"/>
      <c r="AQ259" s="318"/>
      <c r="AR259" s="318"/>
      <c r="AS259" s="318"/>
    </row>
    <row r="260" spans="12:45" x14ac:dyDescent="0.3">
      <c r="L260" s="318"/>
      <c r="M260" s="318"/>
      <c r="AB260" s="318"/>
      <c r="AC260" s="318"/>
      <c r="AD260" s="318"/>
      <c r="AE260" s="318"/>
      <c r="AF260" s="318"/>
      <c r="AG260" s="318"/>
      <c r="AH260" s="318"/>
      <c r="AI260" s="318"/>
      <c r="AJ260" s="318"/>
      <c r="AK260" s="318"/>
      <c r="AL260" s="318"/>
      <c r="AM260" s="318"/>
      <c r="AN260" s="318"/>
      <c r="AO260" s="318"/>
      <c r="AP260" s="318"/>
      <c r="AQ260" s="318"/>
      <c r="AR260" s="318"/>
      <c r="AS260" s="318"/>
    </row>
    <row r="261" spans="12:45" x14ac:dyDescent="0.3">
      <c r="L261" s="318"/>
      <c r="M261" s="318"/>
      <c r="AB261" s="318"/>
      <c r="AC261" s="318"/>
      <c r="AD261" s="318"/>
      <c r="AE261" s="318"/>
      <c r="AF261" s="318"/>
      <c r="AG261" s="318"/>
      <c r="AH261" s="318"/>
      <c r="AI261" s="318"/>
      <c r="AJ261" s="318"/>
      <c r="AK261" s="318"/>
      <c r="AL261" s="318"/>
      <c r="AM261" s="318"/>
      <c r="AN261" s="318"/>
      <c r="AO261" s="318"/>
      <c r="AP261" s="318"/>
      <c r="AQ261" s="318"/>
      <c r="AR261" s="318"/>
      <c r="AS261" s="318"/>
    </row>
    <row r="262" spans="12:45" x14ac:dyDescent="0.3">
      <c r="L262" s="318"/>
      <c r="M262" s="318"/>
      <c r="AB262" s="318"/>
      <c r="AC262" s="318"/>
      <c r="AD262" s="318"/>
      <c r="AE262" s="318"/>
      <c r="AF262" s="318"/>
      <c r="AG262" s="318"/>
      <c r="AH262" s="318"/>
      <c r="AI262" s="318"/>
      <c r="AJ262" s="318"/>
      <c r="AK262" s="318"/>
      <c r="AL262" s="318"/>
      <c r="AM262" s="318"/>
      <c r="AN262" s="318"/>
      <c r="AO262" s="318"/>
      <c r="AP262" s="318"/>
      <c r="AQ262" s="318"/>
      <c r="AR262" s="318"/>
      <c r="AS262" s="318"/>
    </row>
    <row r="263" spans="12:45" x14ac:dyDescent="0.3">
      <c r="L263" s="318"/>
      <c r="M263" s="318"/>
      <c r="AB263" s="318"/>
      <c r="AC263" s="318"/>
      <c r="AD263" s="318"/>
      <c r="AE263" s="318"/>
      <c r="AF263" s="318"/>
      <c r="AG263" s="318"/>
      <c r="AH263" s="318"/>
      <c r="AI263" s="318"/>
      <c r="AJ263" s="318"/>
      <c r="AK263" s="318"/>
      <c r="AL263" s="318"/>
      <c r="AM263" s="318"/>
      <c r="AN263" s="318"/>
      <c r="AO263" s="318"/>
      <c r="AP263" s="318"/>
      <c r="AQ263" s="318"/>
      <c r="AR263" s="318"/>
      <c r="AS263" s="318"/>
    </row>
    <row r="264" spans="12:45" x14ac:dyDescent="0.3">
      <c r="L264" s="318"/>
      <c r="M264" s="318"/>
      <c r="AB264" s="318"/>
      <c r="AC264" s="318"/>
      <c r="AD264" s="318"/>
      <c r="AE264" s="318"/>
      <c r="AF264" s="318"/>
      <c r="AG264" s="318"/>
      <c r="AH264" s="318"/>
      <c r="AI264" s="318"/>
      <c r="AJ264" s="318"/>
      <c r="AK264" s="318"/>
      <c r="AL264" s="318"/>
      <c r="AM264" s="318"/>
      <c r="AN264" s="318"/>
      <c r="AO264" s="318"/>
      <c r="AP264" s="318"/>
      <c r="AQ264" s="318"/>
      <c r="AR264" s="318"/>
      <c r="AS264" s="318"/>
    </row>
    <row r="265" spans="12:45" x14ac:dyDescent="0.3">
      <c r="L265" s="318"/>
      <c r="M265" s="318"/>
      <c r="AB265" s="318"/>
      <c r="AC265" s="318"/>
      <c r="AD265" s="318"/>
      <c r="AE265" s="318"/>
      <c r="AF265" s="318"/>
      <c r="AG265" s="318"/>
      <c r="AH265" s="318"/>
      <c r="AI265" s="318"/>
      <c r="AJ265" s="318"/>
      <c r="AK265" s="318"/>
      <c r="AL265" s="318"/>
      <c r="AM265" s="318"/>
      <c r="AN265" s="318"/>
      <c r="AO265" s="318"/>
      <c r="AP265" s="318"/>
      <c r="AQ265" s="318"/>
      <c r="AR265" s="318"/>
      <c r="AS265" s="318"/>
    </row>
    <row r="266" spans="12:45" x14ac:dyDescent="0.3">
      <c r="L266" s="318"/>
      <c r="M266" s="318"/>
      <c r="AB266" s="318"/>
      <c r="AC266" s="318"/>
      <c r="AD266" s="318"/>
      <c r="AE266" s="318"/>
      <c r="AF266" s="318"/>
      <c r="AG266" s="318"/>
      <c r="AH266" s="318"/>
      <c r="AI266" s="318"/>
      <c r="AJ266" s="318"/>
      <c r="AK266" s="318"/>
      <c r="AL266" s="318"/>
      <c r="AM266" s="318"/>
      <c r="AN266" s="318"/>
      <c r="AO266" s="318"/>
      <c r="AP266" s="318"/>
      <c r="AQ266" s="318"/>
      <c r="AR266" s="318"/>
      <c r="AS266" s="318"/>
    </row>
    <row r="267" spans="12:45" x14ac:dyDescent="0.3">
      <c r="L267" s="318"/>
      <c r="M267" s="318"/>
      <c r="AB267" s="318"/>
      <c r="AC267" s="318"/>
      <c r="AD267" s="318"/>
      <c r="AE267" s="318"/>
      <c r="AF267" s="318"/>
      <c r="AG267" s="318"/>
      <c r="AH267" s="318"/>
      <c r="AI267" s="318"/>
      <c r="AJ267" s="318"/>
      <c r="AK267" s="318"/>
      <c r="AL267" s="318"/>
      <c r="AM267" s="318"/>
      <c r="AN267" s="318"/>
      <c r="AO267" s="318"/>
      <c r="AP267" s="318"/>
      <c r="AQ267" s="318"/>
      <c r="AR267" s="318"/>
      <c r="AS267" s="318"/>
    </row>
    <row r="268" spans="12:45" x14ac:dyDescent="0.3">
      <c r="L268" s="318"/>
      <c r="M268" s="318"/>
      <c r="AB268" s="318"/>
      <c r="AC268" s="318"/>
      <c r="AD268" s="318"/>
      <c r="AE268" s="318"/>
      <c r="AF268" s="318"/>
      <c r="AG268" s="318"/>
      <c r="AH268" s="318"/>
      <c r="AI268" s="318"/>
      <c r="AJ268" s="318"/>
      <c r="AK268" s="318"/>
      <c r="AL268" s="318"/>
      <c r="AM268" s="318"/>
      <c r="AN268" s="318"/>
      <c r="AO268" s="318"/>
      <c r="AP268" s="318"/>
      <c r="AQ268" s="318"/>
      <c r="AR268" s="318"/>
      <c r="AS268" s="318"/>
    </row>
    <row r="269" spans="12:45" x14ac:dyDescent="0.3">
      <c r="L269" s="318"/>
      <c r="M269" s="318"/>
      <c r="AB269" s="318"/>
      <c r="AC269" s="318"/>
      <c r="AD269" s="318"/>
      <c r="AE269" s="318"/>
      <c r="AF269" s="318"/>
      <c r="AG269" s="318"/>
      <c r="AH269" s="318"/>
      <c r="AI269" s="318"/>
      <c r="AJ269" s="318"/>
      <c r="AK269" s="318"/>
      <c r="AL269" s="318"/>
      <c r="AM269" s="318"/>
      <c r="AN269" s="318"/>
      <c r="AO269" s="318"/>
      <c r="AP269" s="318"/>
      <c r="AQ269" s="318"/>
      <c r="AR269" s="318"/>
      <c r="AS269" s="318"/>
    </row>
    <row r="270" spans="12:45" x14ac:dyDescent="0.3">
      <c r="L270" s="318"/>
      <c r="M270" s="318"/>
      <c r="AB270" s="318"/>
      <c r="AC270" s="318"/>
      <c r="AD270" s="318"/>
      <c r="AE270" s="318"/>
      <c r="AF270" s="318"/>
      <c r="AG270" s="318"/>
      <c r="AH270" s="318"/>
      <c r="AI270" s="318"/>
      <c r="AJ270" s="318"/>
      <c r="AK270" s="318"/>
      <c r="AL270" s="318"/>
      <c r="AM270" s="318"/>
      <c r="AN270" s="318"/>
      <c r="AO270" s="318"/>
      <c r="AP270" s="318"/>
      <c r="AQ270" s="318"/>
      <c r="AR270" s="318"/>
      <c r="AS270" s="318"/>
    </row>
    <row r="271" spans="12:45" x14ac:dyDescent="0.3">
      <c r="L271" s="318"/>
      <c r="M271" s="318"/>
      <c r="AB271" s="318"/>
      <c r="AC271" s="318"/>
      <c r="AD271" s="318"/>
      <c r="AE271" s="318"/>
      <c r="AF271" s="318"/>
      <c r="AG271" s="318"/>
      <c r="AH271" s="318"/>
      <c r="AI271" s="318"/>
      <c r="AJ271" s="318"/>
      <c r="AK271" s="318"/>
      <c r="AL271" s="318"/>
      <c r="AM271" s="318"/>
      <c r="AN271" s="318"/>
      <c r="AO271" s="318"/>
      <c r="AP271" s="318"/>
      <c r="AQ271" s="318"/>
      <c r="AR271" s="318"/>
      <c r="AS271" s="318"/>
    </row>
    <row r="272" spans="12:45" x14ac:dyDescent="0.3">
      <c r="L272" s="318"/>
      <c r="M272" s="318"/>
      <c r="AB272" s="318"/>
      <c r="AC272" s="318"/>
      <c r="AD272" s="318"/>
      <c r="AE272" s="318"/>
      <c r="AF272" s="318"/>
      <c r="AG272" s="318"/>
      <c r="AH272" s="318"/>
      <c r="AI272" s="318"/>
      <c r="AJ272" s="318"/>
      <c r="AK272" s="318"/>
      <c r="AL272" s="318"/>
      <c r="AM272" s="318"/>
      <c r="AN272" s="318"/>
      <c r="AO272" s="318"/>
      <c r="AP272" s="318"/>
      <c r="AQ272" s="318"/>
      <c r="AR272" s="318"/>
      <c r="AS272" s="318"/>
    </row>
    <row r="273" spans="12:45" x14ac:dyDescent="0.3">
      <c r="L273" s="318"/>
      <c r="M273" s="318"/>
      <c r="AB273" s="318"/>
      <c r="AC273" s="318"/>
      <c r="AD273" s="318"/>
      <c r="AE273" s="318"/>
      <c r="AF273" s="318"/>
      <c r="AG273" s="318"/>
      <c r="AH273" s="318"/>
      <c r="AI273" s="318"/>
      <c r="AJ273" s="318"/>
      <c r="AK273" s="318"/>
      <c r="AL273" s="318"/>
      <c r="AM273" s="318"/>
      <c r="AN273" s="318"/>
      <c r="AO273" s="318"/>
      <c r="AP273" s="318"/>
      <c r="AQ273" s="318"/>
      <c r="AR273" s="318"/>
      <c r="AS273" s="318"/>
    </row>
    <row r="274" spans="12:45" x14ac:dyDescent="0.3">
      <c r="L274" s="318"/>
      <c r="M274" s="318"/>
      <c r="AB274" s="318"/>
      <c r="AC274" s="318"/>
      <c r="AD274" s="318"/>
      <c r="AE274" s="318"/>
      <c r="AF274" s="318"/>
      <c r="AG274" s="318"/>
      <c r="AH274" s="318"/>
      <c r="AI274" s="318"/>
      <c r="AJ274" s="318"/>
      <c r="AK274" s="318"/>
      <c r="AL274" s="318"/>
      <c r="AM274" s="318"/>
      <c r="AN274" s="318"/>
      <c r="AO274" s="318"/>
      <c r="AP274" s="318"/>
      <c r="AQ274" s="318"/>
      <c r="AR274" s="318"/>
      <c r="AS274" s="318"/>
    </row>
    <row r="275" spans="12:45" x14ac:dyDescent="0.3">
      <c r="L275" s="318"/>
      <c r="M275" s="318"/>
      <c r="AB275" s="318"/>
      <c r="AC275" s="318"/>
      <c r="AD275" s="318"/>
      <c r="AE275" s="318"/>
      <c r="AF275" s="318"/>
      <c r="AG275" s="318"/>
      <c r="AH275" s="318"/>
      <c r="AI275" s="318"/>
      <c r="AJ275" s="318"/>
      <c r="AK275" s="318"/>
      <c r="AL275" s="318"/>
      <c r="AM275" s="318"/>
      <c r="AN275" s="318"/>
      <c r="AO275" s="318"/>
      <c r="AP275" s="318"/>
      <c r="AQ275" s="318"/>
      <c r="AR275" s="318"/>
      <c r="AS275" s="318"/>
    </row>
    <row r="276" spans="12:45" x14ac:dyDescent="0.3">
      <c r="L276" s="318"/>
      <c r="M276" s="318"/>
      <c r="AB276" s="318"/>
      <c r="AC276" s="318"/>
      <c r="AD276" s="318"/>
      <c r="AE276" s="318"/>
      <c r="AF276" s="318"/>
      <c r="AG276" s="318"/>
      <c r="AH276" s="318"/>
      <c r="AI276" s="318"/>
      <c r="AJ276" s="318"/>
      <c r="AK276" s="318"/>
      <c r="AL276" s="318"/>
      <c r="AM276" s="318"/>
      <c r="AN276" s="318"/>
      <c r="AO276" s="318"/>
      <c r="AP276" s="318"/>
      <c r="AQ276" s="318"/>
      <c r="AR276" s="318"/>
      <c r="AS276" s="318"/>
    </row>
    <row r="277" spans="12:45" x14ac:dyDescent="0.3">
      <c r="L277" s="318"/>
      <c r="M277" s="318"/>
      <c r="AB277" s="318"/>
      <c r="AC277" s="318"/>
      <c r="AD277" s="318"/>
      <c r="AE277" s="318"/>
      <c r="AF277" s="318"/>
      <c r="AG277" s="318"/>
      <c r="AH277" s="318"/>
      <c r="AI277" s="318"/>
      <c r="AJ277" s="318"/>
      <c r="AK277" s="318"/>
      <c r="AL277" s="318"/>
      <c r="AM277" s="318"/>
      <c r="AN277" s="318"/>
      <c r="AO277" s="318"/>
      <c r="AP277" s="318"/>
      <c r="AQ277" s="318"/>
      <c r="AR277" s="318"/>
      <c r="AS277" s="318"/>
    </row>
    <row r="278" spans="12:45" x14ac:dyDescent="0.3">
      <c r="L278" s="318"/>
      <c r="M278" s="318"/>
      <c r="AB278" s="318"/>
      <c r="AC278" s="318"/>
      <c r="AD278" s="318"/>
      <c r="AE278" s="318"/>
      <c r="AF278" s="318"/>
      <c r="AG278" s="318"/>
      <c r="AH278" s="318"/>
      <c r="AI278" s="318"/>
      <c r="AJ278" s="318"/>
      <c r="AK278" s="318"/>
      <c r="AL278" s="318"/>
      <c r="AM278" s="318"/>
      <c r="AN278" s="318"/>
      <c r="AO278" s="318"/>
      <c r="AP278" s="318"/>
      <c r="AQ278" s="318"/>
      <c r="AR278" s="318"/>
      <c r="AS278" s="318"/>
    </row>
    <row r="279" spans="12:45" x14ac:dyDescent="0.3">
      <c r="L279" s="318"/>
      <c r="M279" s="318"/>
      <c r="AB279" s="318"/>
      <c r="AC279" s="318"/>
      <c r="AD279" s="318"/>
      <c r="AE279" s="318"/>
      <c r="AF279" s="318"/>
      <c r="AG279" s="318"/>
      <c r="AH279" s="318"/>
      <c r="AI279" s="318"/>
      <c r="AJ279" s="318"/>
      <c r="AK279" s="318"/>
      <c r="AL279" s="318"/>
      <c r="AM279" s="318"/>
      <c r="AN279" s="318"/>
      <c r="AO279" s="318"/>
      <c r="AP279" s="318"/>
      <c r="AQ279" s="318"/>
      <c r="AR279" s="318"/>
      <c r="AS279" s="318"/>
    </row>
    <row r="280" spans="12:45" x14ac:dyDescent="0.3">
      <c r="L280" s="318"/>
      <c r="M280" s="318"/>
      <c r="AB280" s="318"/>
      <c r="AC280" s="318"/>
      <c r="AD280" s="318"/>
      <c r="AE280" s="318"/>
      <c r="AF280" s="318"/>
      <c r="AG280" s="318"/>
      <c r="AH280" s="318"/>
      <c r="AI280" s="318"/>
      <c r="AJ280" s="318"/>
      <c r="AK280" s="318"/>
      <c r="AL280" s="318"/>
      <c r="AM280" s="318"/>
      <c r="AN280" s="318"/>
      <c r="AO280" s="318"/>
      <c r="AP280" s="318"/>
      <c r="AQ280" s="318"/>
      <c r="AR280" s="318"/>
      <c r="AS280" s="318"/>
    </row>
    <row r="281" spans="12:45" x14ac:dyDescent="0.3">
      <c r="L281" s="318"/>
      <c r="M281" s="318"/>
      <c r="AB281" s="318"/>
      <c r="AC281" s="318"/>
      <c r="AD281" s="318"/>
      <c r="AE281" s="318"/>
      <c r="AF281" s="318"/>
      <c r="AG281" s="318"/>
      <c r="AH281" s="318"/>
      <c r="AI281" s="318"/>
      <c r="AJ281" s="318"/>
      <c r="AK281" s="318"/>
      <c r="AL281" s="318"/>
      <c r="AM281" s="318"/>
      <c r="AN281" s="318"/>
      <c r="AO281" s="318"/>
      <c r="AP281" s="318"/>
      <c r="AQ281" s="318"/>
      <c r="AR281" s="318"/>
      <c r="AS281" s="318"/>
    </row>
    <row r="282" spans="12:45" x14ac:dyDescent="0.3">
      <c r="L282" s="318"/>
      <c r="M282" s="318"/>
      <c r="AB282" s="318"/>
      <c r="AC282" s="318"/>
      <c r="AD282" s="318"/>
      <c r="AE282" s="318"/>
      <c r="AF282" s="318"/>
      <c r="AG282" s="318"/>
      <c r="AH282" s="318"/>
      <c r="AI282" s="318"/>
      <c r="AJ282" s="318"/>
      <c r="AK282" s="318"/>
      <c r="AL282" s="318"/>
      <c r="AM282" s="318"/>
      <c r="AN282" s="318"/>
      <c r="AO282" s="318"/>
      <c r="AP282" s="318"/>
      <c r="AQ282" s="318"/>
      <c r="AR282" s="318"/>
      <c r="AS282" s="318"/>
    </row>
    <row r="283" spans="12:45" x14ac:dyDescent="0.3">
      <c r="L283" s="318"/>
      <c r="M283" s="318"/>
      <c r="AB283" s="318"/>
      <c r="AC283" s="318"/>
      <c r="AD283" s="318"/>
      <c r="AE283" s="318"/>
      <c r="AF283" s="318"/>
      <c r="AG283" s="318"/>
      <c r="AH283" s="318"/>
      <c r="AI283" s="318"/>
      <c r="AJ283" s="318"/>
      <c r="AK283" s="318"/>
      <c r="AL283" s="318"/>
      <c r="AM283" s="318"/>
      <c r="AN283" s="318"/>
      <c r="AO283" s="318"/>
      <c r="AP283" s="318"/>
      <c r="AQ283" s="318"/>
      <c r="AR283" s="318"/>
      <c r="AS283" s="318"/>
    </row>
    <row r="284" spans="12:45" x14ac:dyDescent="0.3">
      <c r="L284" s="318"/>
      <c r="M284" s="318"/>
      <c r="AB284" s="318"/>
      <c r="AC284" s="318"/>
      <c r="AD284" s="318"/>
      <c r="AE284" s="318"/>
      <c r="AF284" s="318"/>
      <c r="AG284" s="318"/>
      <c r="AH284" s="318"/>
      <c r="AI284" s="318"/>
      <c r="AJ284" s="318"/>
      <c r="AK284" s="318"/>
      <c r="AL284" s="318"/>
      <c r="AM284" s="318"/>
      <c r="AN284" s="318"/>
      <c r="AO284" s="318"/>
      <c r="AP284" s="318"/>
      <c r="AQ284" s="318"/>
      <c r="AR284" s="318"/>
      <c r="AS284" s="318"/>
    </row>
    <row r="285" spans="12:45" x14ac:dyDescent="0.3">
      <c r="L285" s="318"/>
      <c r="M285" s="318"/>
      <c r="AB285" s="318"/>
      <c r="AC285" s="318"/>
      <c r="AD285" s="318"/>
      <c r="AE285" s="318"/>
      <c r="AF285" s="318"/>
      <c r="AG285" s="318"/>
      <c r="AH285" s="318"/>
      <c r="AI285" s="318"/>
      <c r="AJ285" s="318"/>
      <c r="AK285" s="318"/>
      <c r="AL285" s="318"/>
      <c r="AM285" s="318"/>
      <c r="AN285" s="318"/>
      <c r="AO285" s="318"/>
      <c r="AP285" s="318"/>
      <c r="AQ285" s="318"/>
      <c r="AR285" s="318"/>
      <c r="AS285" s="318"/>
    </row>
    <row r="286" spans="12:45" x14ac:dyDescent="0.3">
      <c r="L286" s="318"/>
      <c r="M286" s="318"/>
      <c r="AB286" s="318"/>
      <c r="AC286" s="318"/>
      <c r="AD286" s="318"/>
      <c r="AE286" s="318"/>
      <c r="AF286" s="318"/>
      <c r="AG286" s="318"/>
      <c r="AH286" s="318"/>
      <c r="AI286" s="318"/>
      <c r="AJ286" s="318"/>
      <c r="AK286" s="318"/>
      <c r="AL286" s="318"/>
      <c r="AM286" s="318"/>
      <c r="AN286" s="318"/>
      <c r="AO286" s="318"/>
      <c r="AP286" s="318"/>
      <c r="AQ286" s="318"/>
      <c r="AR286" s="318"/>
      <c r="AS286" s="318"/>
    </row>
    <row r="287" spans="12:45" x14ac:dyDescent="0.3">
      <c r="L287" s="318"/>
      <c r="M287" s="318"/>
      <c r="AB287" s="318"/>
      <c r="AC287" s="318"/>
      <c r="AD287" s="318"/>
      <c r="AE287" s="318"/>
      <c r="AF287" s="318"/>
      <c r="AG287" s="318"/>
      <c r="AH287" s="318"/>
      <c r="AI287" s="318"/>
      <c r="AJ287" s="318"/>
      <c r="AK287" s="318"/>
      <c r="AL287" s="318"/>
      <c r="AM287" s="318"/>
      <c r="AN287" s="318"/>
      <c r="AO287" s="318"/>
      <c r="AP287" s="318"/>
      <c r="AQ287" s="318"/>
      <c r="AR287" s="318"/>
      <c r="AS287" s="318"/>
    </row>
    <row r="288" spans="12:45" x14ac:dyDescent="0.3">
      <c r="L288" s="318"/>
      <c r="M288" s="318"/>
      <c r="AB288" s="318"/>
      <c r="AC288" s="318"/>
      <c r="AD288" s="318"/>
      <c r="AE288" s="318"/>
      <c r="AF288" s="318"/>
      <c r="AG288" s="318"/>
      <c r="AH288" s="318"/>
      <c r="AI288" s="318"/>
      <c r="AJ288" s="318"/>
      <c r="AK288" s="318"/>
      <c r="AL288" s="318"/>
      <c r="AM288" s="318"/>
      <c r="AN288" s="318"/>
      <c r="AO288" s="318"/>
      <c r="AP288" s="318"/>
      <c r="AQ288" s="318"/>
      <c r="AR288" s="318"/>
      <c r="AS288" s="318"/>
    </row>
    <row r="289" spans="12:45" x14ac:dyDescent="0.3">
      <c r="L289" s="318"/>
      <c r="M289" s="318"/>
      <c r="AB289" s="318"/>
      <c r="AC289" s="318"/>
      <c r="AD289" s="318"/>
      <c r="AE289" s="318"/>
      <c r="AF289" s="318"/>
      <c r="AG289" s="318"/>
      <c r="AH289" s="318"/>
      <c r="AI289" s="318"/>
      <c r="AJ289" s="318"/>
      <c r="AK289" s="318"/>
      <c r="AL289" s="318"/>
      <c r="AM289" s="318"/>
      <c r="AN289" s="318"/>
      <c r="AO289" s="318"/>
      <c r="AP289" s="318"/>
      <c r="AQ289" s="318"/>
      <c r="AR289" s="318"/>
      <c r="AS289" s="318"/>
    </row>
    <row r="290" spans="12:45" x14ac:dyDescent="0.3">
      <c r="L290" s="318"/>
      <c r="M290" s="318"/>
      <c r="AB290" s="318"/>
      <c r="AC290" s="318"/>
      <c r="AD290" s="318"/>
      <c r="AE290" s="318"/>
      <c r="AF290" s="318"/>
      <c r="AG290" s="318"/>
      <c r="AH290" s="318"/>
      <c r="AI290" s="318"/>
      <c r="AJ290" s="318"/>
      <c r="AK290" s="318"/>
      <c r="AL290" s="318"/>
      <c r="AM290" s="318"/>
      <c r="AN290" s="318"/>
      <c r="AO290" s="318"/>
      <c r="AP290" s="318"/>
      <c r="AQ290" s="318"/>
      <c r="AR290" s="318"/>
      <c r="AS290" s="318"/>
    </row>
    <row r="291" spans="12:45" x14ac:dyDescent="0.3">
      <c r="L291" s="318"/>
      <c r="M291" s="318"/>
      <c r="AB291" s="318"/>
      <c r="AC291" s="318"/>
      <c r="AD291" s="318"/>
      <c r="AE291" s="318"/>
      <c r="AF291" s="318"/>
      <c r="AG291" s="318"/>
      <c r="AH291" s="318"/>
      <c r="AI291" s="318"/>
      <c r="AJ291" s="318"/>
      <c r="AK291" s="318"/>
      <c r="AL291" s="318"/>
      <c r="AM291" s="318"/>
      <c r="AN291" s="318"/>
      <c r="AO291" s="318"/>
      <c r="AP291" s="318"/>
      <c r="AQ291" s="318"/>
      <c r="AR291" s="318"/>
      <c r="AS291" s="318"/>
    </row>
    <row r="292" spans="12:45" x14ac:dyDescent="0.3">
      <c r="L292" s="318"/>
      <c r="M292" s="318"/>
      <c r="AB292" s="318"/>
      <c r="AC292" s="318"/>
      <c r="AD292" s="318"/>
      <c r="AE292" s="318"/>
      <c r="AF292" s="318"/>
      <c r="AG292" s="318"/>
      <c r="AH292" s="318"/>
      <c r="AI292" s="318"/>
      <c r="AJ292" s="318"/>
      <c r="AK292" s="318"/>
      <c r="AL292" s="318"/>
      <c r="AM292" s="318"/>
      <c r="AN292" s="318"/>
      <c r="AO292" s="318"/>
      <c r="AP292" s="318"/>
      <c r="AQ292" s="318"/>
      <c r="AR292" s="318"/>
      <c r="AS292" s="318"/>
    </row>
    <row r="293" spans="12:45" x14ac:dyDescent="0.3">
      <c r="L293" s="318"/>
      <c r="M293" s="318"/>
      <c r="AB293" s="318"/>
      <c r="AC293" s="318"/>
      <c r="AD293" s="318"/>
      <c r="AE293" s="318"/>
      <c r="AF293" s="318"/>
      <c r="AG293" s="318"/>
      <c r="AH293" s="318"/>
      <c r="AI293" s="318"/>
      <c r="AJ293" s="318"/>
      <c r="AK293" s="318"/>
      <c r="AL293" s="318"/>
      <c r="AM293" s="318"/>
      <c r="AN293" s="318"/>
      <c r="AO293" s="318"/>
      <c r="AP293" s="318"/>
      <c r="AQ293" s="318"/>
      <c r="AR293" s="318"/>
      <c r="AS293" s="318"/>
    </row>
    <row r="294" spans="12:45" x14ac:dyDescent="0.3">
      <c r="L294" s="318"/>
      <c r="M294" s="318"/>
      <c r="AB294" s="318"/>
      <c r="AC294" s="318"/>
      <c r="AD294" s="318"/>
      <c r="AE294" s="318"/>
      <c r="AF294" s="318"/>
      <c r="AG294" s="318"/>
      <c r="AH294" s="318"/>
      <c r="AI294" s="318"/>
      <c r="AJ294" s="318"/>
      <c r="AK294" s="318"/>
      <c r="AL294" s="318"/>
      <c r="AM294" s="318"/>
      <c r="AN294" s="318"/>
      <c r="AO294" s="318"/>
      <c r="AP294" s="318"/>
      <c r="AQ294" s="318"/>
      <c r="AR294" s="318"/>
      <c r="AS294" s="318"/>
    </row>
    <row r="295" spans="12:45" x14ac:dyDescent="0.3">
      <c r="L295" s="318"/>
      <c r="M295" s="318"/>
      <c r="AB295" s="318"/>
      <c r="AC295" s="318"/>
      <c r="AD295" s="318"/>
      <c r="AE295" s="318"/>
      <c r="AF295" s="318"/>
      <c r="AG295" s="318"/>
      <c r="AH295" s="318"/>
      <c r="AI295" s="318"/>
      <c r="AJ295" s="318"/>
      <c r="AK295" s="318"/>
      <c r="AL295" s="318"/>
      <c r="AM295" s="318"/>
      <c r="AN295" s="318"/>
      <c r="AO295" s="318"/>
      <c r="AP295" s="318"/>
      <c r="AQ295" s="318"/>
      <c r="AR295" s="318"/>
      <c r="AS295" s="318"/>
    </row>
    <row r="296" spans="12:45" x14ac:dyDescent="0.3">
      <c r="L296" s="318"/>
      <c r="M296" s="318"/>
      <c r="AB296" s="318"/>
      <c r="AC296" s="318"/>
      <c r="AD296" s="318"/>
      <c r="AE296" s="318"/>
      <c r="AF296" s="318"/>
      <c r="AG296" s="318"/>
      <c r="AH296" s="318"/>
      <c r="AI296" s="318"/>
      <c r="AJ296" s="318"/>
      <c r="AK296" s="318"/>
      <c r="AL296" s="318"/>
      <c r="AM296" s="318"/>
      <c r="AN296" s="318"/>
      <c r="AO296" s="318"/>
      <c r="AP296" s="318"/>
      <c r="AQ296" s="318"/>
      <c r="AR296" s="318"/>
      <c r="AS296" s="318"/>
    </row>
    <row r="297" spans="12:45" x14ac:dyDescent="0.3">
      <c r="L297" s="318"/>
      <c r="M297" s="318"/>
      <c r="AB297" s="318"/>
      <c r="AC297" s="318"/>
      <c r="AD297" s="318"/>
      <c r="AE297" s="318"/>
      <c r="AF297" s="318"/>
      <c r="AG297" s="318"/>
      <c r="AH297" s="318"/>
      <c r="AI297" s="318"/>
      <c r="AJ297" s="318"/>
      <c r="AK297" s="318"/>
      <c r="AL297" s="318"/>
      <c r="AM297" s="318"/>
      <c r="AN297" s="318"/>
      <c r="AO297" s="318"/>
      <c r="AP297" s="318"/>
      <c r="AQ297" s="318"/>
      <c r="AR297" s="318"/>
      <c r="AS297" s="318"/>
    </row>
    <row r="298" spans="12:45" x14ac:dyDescent="0.3">
      <c r="L298" s="318"/>
      <c r="M298" s="318"/>
      <c r="AB298" s="318"/>
      <c r="AC298" s="318"/>
      <c r="AD298" s="318"/>
      <c r="AE298" s="318"/>
      <c r="AF298" s="318"/>
      <c r="AG298" s="318"/>
      <c r="AH298" s="318"/>
      <c r="AI298" s="318"/>
      <c r="AJ298" s="318"/>
      <c r="AK298" s="318"/>
      <c r="AL298" s="318"/>
      <c r="AM298" s="318"/>
      <c r="AN298" s="318"/>
      <c r="AO298" s="318"/>
      <c r="AP298" s="318"/>
      <c r="AQ298" s="318"/>
      <c r="AR298" s="318"/>
      <c r="AS298" s="318"/>
    </row>
    <row r="299" spans="12:45" x14ac:dyDescent="0.3">
      <c r="L299" s="318"/>
      <c r="M299" s="318"/>
      <c r="AB299" s="318"/>
      <c r="AC299" s="318"/>
      <c r="AD299" s="318"/>
      <c r="AE299" s="318"/>
      <c r="AF299" s="318"/>
      <c r="AG299" s="318"/>
      <c r="AH299" s="318"/>
      <c r="AI299" s="318"/>
      <c r="AJ299" s="318"/>
      <c r="AK299" s="318"/>
      <c r="AL299" s="318"/>
      <c r="AM299" s="318"/>
      <c r="AN299" s="318"/>
      <c r="AO299" s="318"/>
      <c r="AP299" s="318"/>
      <c r="AQ299" s="318"/>
      <c r="AR299" s="318"/>
      <c r="AS299" s="318"/>
    </row>
    <row r="300" spans="12:45" x14ac:dyDescent="0.3">
      <c r="L300" s="318"/>
      <c r="M300" s="318"/>
      <c r="AB300" s="318"/>
      <c r="AC300" s="318"/>
      <c r="AD300" s="318"/>
      <c r="AE300" s="318"/>
      <c r="AF300" s="318"/>
      <c r="AG300" s="318"/>
      <c r="AH300" s="318"/>
      <c r="AI300" s="318"/>
      <c r="AJ300" s="318"/>
      <c r="AK300" s="318"/>
      <c r="AL300" s="318"/>
      <c r="AM300" s="318"/>
      <c r="AN300" s="318"/>
      <c r="AO300" s="318"/>
      <c r="AP300" s="318"/>
      <c r="AQ300" s="318"/>
      <c r="AR300" s="318"/>
      <c r="AS300" s="318"/>
    </row>
    <row r="301" spans="12:45" x14ac:dyDescent="0.3">
      <c r="L301" s="318"/>
      <c r="M301" s="318"/>
      <c r="AB301" s="318"/>
      <c r="AC301" s="318"/>
      <c r="AD301" s="318"/>
      <c r="AE301" s="318"/>
      <c r="AF301" s="318"/>
      <c r="AG301" s="318"/>
      <c r="AH301" s="318"/>
      <c r="AI301" s="318"/>
      <c r="AJ301" s="318"/>
      <c r="AK301" s="318"/>
      <c r="AL301" s="318"/>
      <c r="AM301" s="318"/>
      <c r="AN301" s="318"/>
      <c r="AO301" s="318"/>
      <c r="AP301" s="318"/>
      <c r="AQ301" s="318"/>
      <c r="AR301" s="318"/>
      <c r="AS301" s="318"/>
    </row>
    <row r="302" spans="12:45" x14ac:dyDescent="0.3">
      <c r="L302" s="318"/>
      <c r="M302" s="318"/>
      <c r="AB302" s="318"/>
      <c r="AC302" s="318"/>
      <c r="AD302" s="318"/>
      <c r="AE302" s="318"/>
      <c r="AF302" s="318"/>
      <c r="AG302" s="318"/>
      <c r="AH302" s="318"/>
      <c r="AI302" s="318"/>
      <c r="AJ302" s="318"/>
      <c r="AK302" s="318"/>
      <c r="AL302" s="318"/>
      <c r="AM302" s="318"/>
      <c r="AN302" s="318"/>
      <c r="AO302" s="318"/>
      <c r="AP302" s="318"/>
      <c r="AQ302" s="318"/>
      <c r="AR302" s="318"/>
      <c r="AS302" s="318"/>
    </row>
    <row r="303" spans="12:45" x14ac:dyDescent="0.3">
      <c r="L303" s="318"/>
      <c r="M303" s="318"/>
      <c r="AB303" s="318"/>
      <c r="AC303" s="318"/>
      <c r="AD303" s="318"/>
      <c r="AE303" s="318"/>
      <c r="AF303" s="318"/>
      <c r="AG303" s="318"/>
      <c r="AH303" s="318"/>
      <c r="AI303" s="318"/>
      <c r="AJ303" s="318"/>
      <c r="AK303" s="318"/>
      <c r="AL303" s="318"/>
      <c r="AM303" s="318"/>
      <c r="AN303" s="318"/>
      <c r="AO303" s="318"/>
      <c r="AP303" s="318"/>
      <c r="AQ303" s="318"/>
      <c r="AR303" s="318"/>
      <c r="AS303" s="318"/>
    </row>
    <row r="304" spans="12:45" x14ac:dyDescent="0.3">
      <c r="L304" s="318"/>
      <c r="M304" s="318"/>
      <c r="AB304" s="318"/>
      <c r="AC304" s="318"/>
      <c r="AD304" s="318"/>
      <c r="AE304" s="318"/>
      <c r="AF304" s="318"/>
      <c r="AG304" s="318"/>
      <c r="AH304" s="318"/>
      <c r="AI304" s="318"/>
      <c r="AJ304" s="318"/>
      <c r="AK304" s="318"/>
      <c r="AL304" s="318"/>
      <c r="AM304" s="318"/>
      <c r="AN304" s="318"/>
      <c r="AO304" s="318"/>
      <c r="AP304" s="318"/>
      <c r="AQ304" s="318"/>
      <c r="AR304" s="318"/>
      <c r="AS304" s="318"/>
    </row>
    <row r="305" spans="12:45" x14ac:dyDescent="0.3">
      <c r="L305" s="318"/>
      <c r="M305" s="318"/>
      <c r="AB305" s="318"/>
      <c r="AC305" s="318"/>
      <c r="AD305" s="318"/>
      <c r="AE305" s="318"/>
      <c r="AF305" s="318"/>
      <c r="AG305" s="318"/>
      <c r="AH305" s="318"/>
      <c r="AI305" s="318"/>
      <c r="AJ305" s="318"/>
      <c r="AK305" s="318"/>
      <c r="AL305" s="318"/>
      <c r="AM305" s="318"/>
      <c r="AN305" s="318"/>
      <c r="AO305" s="318"/>
      <c r="AP305" s="318"/>
      <c r="AQ305" s="318"/>
      <c r="AR305" s="318"/>
      <c r="AS305" s="318"/>
    </row>
    <row r="306" spans="12:45" x14ac:dyDescent="0.3">
      <c r="L306" s="318"/>
      <c r="M306" s="318"/>
      <c r="AB306" s="318"/>
      <c r="AC306" s="318"/>
      <c r="AD306" s="318"/>
      <c r="AE306" s="318"/>
      <c r="AF306" s="318"/>
      <c r="AG306" s="318"/>
      <c r="AH306" s="318"/>
      <c r="AI306" s="318"/>
      <c r="AJ306" s="318"/>
      <c r="AK306" s="318"/>
      <c r="AL306" s="318"/>
      <c r="AM306" s="318"/>
      <c r="AN306" s="318"/>
      <c r="AO306" s="318"/>
      <c r="AP306" s="318"/>
      <c r="AQ306" s="318"/>
      <c r="AR306" s="318"/>
      <c r="AS306" s="318"/>
    </row>
    <row r="307" spans="12:45" x14ac:dyDescent="0.3">
      <c r="L307" s="318"/>
      <c r="M307" s="318"/>
      <c r="AB307" s="318"/>
      <c r="AC307" s="318"/>
      <c r="AD307" s="318"/>
      <c r="AE307" s="318"/>
      <c r="AF307" s="318"/>
      <c r="AG307" s="318"/>
      <c r="AH307" s="318"/>
      <c r="AI307" s="318"/>
      <c r="AJ307" s="318"/>
      <c r="AK307" s="318"/>
      <c r="AL307" s="318"/>
      <c r="AM307" s="318"/>
      <c r="AN307" s="318"/>
      <c r="AO307" s="318"/>
      <c r="AP307" s="318"/>
      <c r="AQ307" s="318"/>
      <c r="AR307" s="318"/>
      <c r="AS307" s="318"/>
    </row>
    <row r="308" spans="12:45" x14ac:dyDescent="0.3">
      <c r="L308" s="318"/>
      <c r="M308" s="318"/>
      <c r="AB308" s="318"/>
      <c r="AC308" s="318"/>
      <c r="AD308" s="318"/>
      <c r="AE308" s="318"/>
      <c r="AF308" s="318"/>
      <c r="AG308" s="318"/>
      <c r="AH308" s="318"/>
      <c r="AI308" s="318"/>
      <c r="AJ308" s="318"/>
      <c r="AK308" s="318"/>
      <c r="AL308" s="318"/>
      <c r="AM308" s="318"/>
      <c r="AN308" s="318"/>
      <c r="AO308" s="318"/>
      <c r="AP308" s="318"/>
      <c r="AQ308" s="318"/>
      <c r="AR308" s="318"/>
      <c r="AS308" s="318"/>
    </row>
    <row r="309" spans="12:45" x14ac:dyDescent="0.3">
      <c r="L309" s="318"/>
      <c r="M309" s="318"/>
      <c r="AB309" s="318"/>
      <c r="AC309" s="318"/>
      <c r="AD309" s="318"/>
      <c r="AE309" s="318"/>
      <c r="AF309" s="318"/>
      <c r="AG309" s="318"/>
      <c r="AH309" s="318"/>
      <c r="AI309" s="318"/>
      <c r="AJ309" s="318"/>
      <c r="AK309" s="318"/>
      <c r="AL309" s="318"/>
      <c r="AM309" s="318"/>
      <c r="AN309" s="318"/>
      <c r="AO309" s="318"/>
      <c r="AP309" s="318"/>
      <c r="AQ309" s="318"/>
      <c r="AR309" s="318"/>
      <c r="AS309" s="318"/>
    </row>
    <row r="310" spans="12:45" x14ac:dyDescent="0.3">
      <c r="L310" s="318"/>
      <c r="M310" s="318"/>
      <c r="AB310" s="318"/>
      <c r="AC310" s="318"/>
      <c r="AD310" s="318"/>
      <c r="AE310" s="318"/>
      <c r="AF310" s="318"/>
      <c r="AG310" s="318"/>
      <c r="AH310" s="318"/>
      <c r="AI310" s="318"/>
      <c r="AJ310" s="318"/>
      <c r="AK310" s="318"/>
      <c r="AL310" s="318"/>
      <c r="AM310" s="318"/>
      <c r="AN310" s="318"/>
      <c r="AO310" s="318"/>
      <c r="AP310" s="318"/>
      <c r="AQ310" s="318"/>
      <c r="AR310" s="318"/>
      <c r="AS310" s="318"/>
    </row>
    <row r="311" spans="12:45" x14ac:dyDescent="0.3">
      <c r="L311" s="318"/>
      <c r="M311" s="318"/>
      <c r="AB311" s="318"/>
      <c r="AC311" s="318"/>
      <c r="AD311" s="318"/>
      <c r="AE311" s="318"/>
      <c r="AF311" s="318"/>
      <c r="AG311" s="318"/>
      <c r="AH311" s="318"/>
      <c r="AI311" s="318"/>
      <c r="AJ311" s="318"/>
      <c r="AK311" s="318"/>
      <c r="AL311" s="318"/>
      <c r="AM311" s="318"/>
      <c r="AN311" s="318"/>
      <c r="AO311" s="318"/>
      <c r="AP311" s="318"/>
      <c r="AQ311" s="318"/>
      <c r="AR311" s="318"/>
      <c r="AS311" s="318"/>
    </row>
    <row r="312" spans="12:45" x14ac:dyDescent="0.3">
      <c r="L312" s="318"/>
      <c r="M312" s="318"/>
      <c r="AB312" s="318"/>
      <c r="AC312" s="318"/>
      <c r="AD312" s="318"/>
      <c r="AE312" s="318"/>
      <c r="AF312" s="318"/>
      <c r="AG312" s="318"/>
      <c r="AH312" s="318"/>
      <c r="AI312" s="318"/>
      <c r="AJ312" s="318"/>
      <c r="AK312" s="318"/>
      <c r="AL312" s="318"/>
      <c r="AM312" s="318"/>
      <c r="AN312" s="318"/>
      <c r="AO312" s="318"/>
      <c r="AP312" s="318"/>
      <c r="AQ312" s="318"/>
      <c r="AR312" s="318"/>
      <c r="AS312" s="318"/>
    </row>
    <row r="313" spans="12:45" x14ac:dyDescent="0.3">
      <c r="L313" s="318"/>
      <c r="M313" s="318"/>
      <c r="AB313" s="318"/>
      <c r="AC313" s="318"/>
      <c r="AD313" s="318"/>
      <c r="AE313" s="318"/>
      <c r="AF313" s="318"/>
      <c r="AG313" s="318"/>
      <c r="AH313" s="318"/>
      <c r="AI313" s="318"/>
      <c r="AJ313" s="318"/>
      <c r="AK313" s="318"/>
      <c r="AL313" s="318"/>
      <c r="AM313" s="318"/>
      <c r="AN313" s="318"/>
      <c r="AO313" s="318"/>
      <c r="AP313" s="318"/>
      <c r="AQ313" s="318"/>
      <c r="AR313" s="318"/>
      <c r="AS313" s="318"/>
    </row>
    <row r="314" spans="12:45" x14ac:dyDescent="0.3">
      <c r="L314" s="318"/>
      <c r="M314" s="318"/>
      <c r="AB314" s="318"/>
      <c r="AC314" s="318"/>
      <c r="AD314" s="318"/>
      <c r="AE314" s="318"/>
      <c r="AF314" s="318"/>
      <c r="AG314" s="318"/>
      <c r="AH314" s="318"/>
      <c r="AI314" s="318"/>
      <c r="AJ314" s="318"/>
      <c r="AK314" s="318"/>
      <c r="AL314" s="318"/>
      <c r="AM314" s="318"/>
      <c r="AN314" s="318"/>
      <c r="AO314" s="318"/>
      <c r="AP314" s="318"/>
      <c r="AQ314" s="318"/>
      <c r="AR314" s="318"/>
      <c r="AS314" s="318"/>
    </row>
    <row r="315" spans="12:45" x14ac:dyDescent="0.3">
      <c r="L315" s="318"/>
      <c r="M315" s="318"/>
      <c r="AB315" s="318"/>
      <c r="AC315" s="318"/>
      <c r="AD315" s="318"/>
      <c r="AE315" s="318"/>
      <c r="AF315" s="318"/>
      <c r="AG315" s="318"/>
      <c r="AH315" s="318"/>
      <c r="AI315" s="318"/>
      <c r="AJ315" s="318"/>
      <c r="AK315" s="318"/>
      <c r="AL315" s="318"/>
      <c r="AM315" s="318"/>
      <c r="AN315" s="318"/>
      <c r="AO315" s="318"/>
      <c r="AP315" s="318"/>
      <c r="AQ315" s="318"/>
      <c r="AR315" s="318"/>
      <c r="AS315" s="318"/>
    </row>
    <row r="316" spans="12:45" x14ac:dyDescent="0.3">
      <c r="L316" s="318"/>
      <c r="M316" s="318"/>
      <c r="AB316" s="318"/>
      <c r="AC316" s="318"/>
      <c r="AD316" s="318"/>
      <c r="AE316" s="318"/>
      <c r="AF316" s="318"/>
      <c r="AG316" s="318"/>
      <c r="AH316" s="318"/>
      <c r="AI316" s="318"/>
      <c r="AJ316" s="318"/>
      <c r="AK316" s="318"/>
      <c r="AL316" s="318"/>
      <c r="AM316" s="318"/>
      <c r="AN316" s="318"/>
      <c r="AO316" s="318"/>
      <c r="AP316" s="318"/>
      <c r="AQ316" s="318"/>
      <c r="AR316" s="318"/>
      <c r="AS316" s="318"/>
    </row>
    <row r="317" spans="12:45" x14ac:dyDescent="0.3">
      <c r="L317" s="318"/>
      <c r="M317" s="318"/>
      <c r="AB317" s="318"/>
      <c r="AC317" s="318"/>
      <c r="AD317" s="318"/>
      <c r="AE317" s="318"/>
      <c r="AF317" s="318"/>
      <c r="AG317" s="318"/>
      <c r="AH317" s="318"/>
      <c r="AI317" s="318"/>
      <c r="AJ317" s="318"/>
      <c r="AK317" s="318"/>
      <c r="AL317" s="318"/>
      <c r="AM317" s="318"/>
      <c r="AN317" s="318"/>
      <c r="AO317" s="318"/>
      <c r="AP317" s="318"/>
      <c r="AQ317" s="318"/>
      <c r="AR317" s="318"/>
      <c r="AS317" s="318"/>
    </row>
    <row r="318" spans="12:45" x14ac:dyDescent="0.3">
      <c r="L318" s="318"/>
      <c r="M318" s="318"/>
      <c r="AB318" s="318"/>
      <c r="AC318" s="318"/>
      <c r="AD318" s="318"/>
      <c r="AE318" s="318"/>
      <c r="AF318" s="318"/>
      <c r="AG318" s="318"/>
      <c r="AH318" s="318"/>
      <c r="AI318" s="318"/>
      <c r="AJ318" s="318"/>
      <c r="AK318" s="318"/>
      <c r="AL318" s="318"/>
      <c r="AM318" s="318"/>
      <c r="AN318" s="318"/>
      <c r="AO318" s="318"/>
      <c r="AP318" s="318"/>
      <c r="AQ318" s="318"/>
      <c r="AR318" s="318"/>
      <c r="AS318" s="318"/>
    </row>
    <row r="319" spans="12:45" x14ac:dyDescent="0.3">
      <c r="L319" s="318"/>
      <c r="M319" s="318"/>
      <c r="AB319" s="318"/>
      <c r="AC319" s="318"/>
      <c r="AD319" s="318"/>
      <c r="AE319" s="318"/>
      <c r="AF319" s="318"/>
      <c r="AG319" s="318"/>
      <c r="AH319" s="318"/>
      <c r="AI319" s="318"/>
      <c r="AJ319" s="318"/>
      <c r="AK319" s="318"/>
      <c r="AL319" s="318"/>
      <c r="AM319" s="318"/>
      <c r="AN319" s="318"/>
      <c r="AO319" s="318"/>
      <c r="AP319" s="318"/>
      <c r="AQ319" s="318"/>
      <c r="AR319" s="318"/>
      <c r="AS319" s="318"/>
    </row>
    <row r="320" spans="12:45" x14ac:dyDescent="0.3">
      <c r="L320" s="318"/>
      <c r="M320" s="318"/>
      <c r="AB320" s="318"/>
      <c r="AC320" s="318"/>
      <c r="AD320" s="318"/>
      <c r="AE320" s="318"/>
      <c r="AF320" s="318"/>
      <c r="AG320" s="318"/>
      <c r="AH320" s="318"/>
      <c r="AI320" s="318"/>
      <c r="AJ320" s="318"/>
      <c r="AK320" s="318"/>
      <c r="AL320" s="318"/>
      <c r="AM320" s="318"/>
      <c r="AN320" s="318"/>
      <c r="AO320" s="318"/>
      <c r="AP320" s="318"/>
      <c r="AQ320" s="318"/>
      <c r="AR320" s="318"/>
      <c r="AS320" s="318"/>
    </row>
    <row r="321" spans="12:45" x14ac:dyDescent="0.3">
      <c r="L321" s="318"/>
      <c r="M321" s="318"/>
      <c r="AB321" s="318"/>
      <c r="AC321" s="318"/>
      <c r="AD321" s="318"/>
      <c r="AE321" s="318"/>
      <c r="AF321" s="318"/>
      <c r="AG321" s="318"/>
      <c r="AH321" s="318"/>
      <c r="AI321" s="318"/>
      <c r="AJ321" s="318"/>
      <c r="AK321" s="318"/>
      <c r="AL321" s="318"/>
      <c r="AM321" s="318"/>
      <c r="AN321" s="318"/>
      <c r="AO321" s="318"/>
      <c r="AP321" s="318"/>
      <c r="AQ321" s="318"/>
      <c r="AR321" s="318"/>
      <c r="AS321" s="318"/>
    </row>
    <row r="322" spans="12:45" x14ac:dyDescent="0.3">
      <c r="L322" s="318"/>
      <c r="M322" s="318"/>
      <c r="AB322" s="318"/>
      <c r="AC322" s="318"/>
      <c r="AD322" s="318"/>
      <c r="AE322" s="318"/>
      <c r="AF322" s="318"/>
      <c r="AG322" s="318"/>
      <c r="AH322" s="318"/>
      <c r="AI322" s="318"/>
      <c r="AJ322" s="318"/>
      <c r="AK322" s="318"/>
      <c r="AL322" s="318"/>
      <c r="AM322" s="318"/>
      <c r="AN322" s="318"/>
      <c r="AO322" s="318"/>
      <c r="AP322" s="318"/>
      <c r="AQ322" s="318"/>
      <c r="AR322" s="318"/>
      <c r="AS322" s="318"/>
    </row>
    <row r="323" spans="12:45" x14ac:dyDescent="0.3">
      <c r="L323" s="318"/>
      <c r="M323" s="318"/>
      <c r="AB323" s="318"/>
      <c r="AC323" s="318"/>
      <c r="AD323" s="318"/>
      <c r="AE323" s="318"/>
      <c r="AF323" s="318"/>
      <c r="AG323" s="318"/>
      <c r="AH323" s="318"/>
      <c r="AI323" s="318"/>
      <c r="AJ323" s="318"/>
      <c r="AK323" s="318"/>
      <c r="AL323" s="318"/>
      <c r="AM323" s="318"/>
      <c r="AN323" s="318"/>
      <c r="AO323" s="318"/>
      <c r="AP323" s="318"/>
      <c r="AQ323" s="318"/>
      <c r="AR323" s="318"/>
      <c r="AS323" s="318"/>
    </row>
    <row r="324" spans="12:45" x14ac:dyDescent="0.3">
      <c r="L324" s="318"/>
      <c r="M324" s="318"/>
      <c r="AB324" s="318"/>
      <c r="AC324" s="318"/>
      <c r="AD324" s="318"/>
      <c r="AE324" s="318"/>
      <c r="AF324" s="318"/>
      <c r="AG324" s="318"/>
      <c r="AH324" s="318"/>
      <c r="AI324" s="318"/>
      <c r="AJ324" s="318"/>
      <c r="AK324" s="318"/>
      <c r="AL324" s="318"/>
      <c r="AM324" s="318"/>
      <c r="AN324" s="318"/>
      <c r="AO324" s="318"/>
      <c r="AP324" s="318"/>
      <c r="AQ324" s="318"/>
      <c r="AR324" s="318"/>
      <c r="AS324" s="318"/>
    </row>
    <row r="325" spans="12:45" x14ac:dyDescent="0.3">
      <c r="L325" s="318"/>
      <c r="M325" s="318"/>
      <c r="AB325" s="318"/>
      <c r="AC325" s="318"/>
      <c r="AD325" s="318"/>
      <c r="AE325" s="318"/>
      <c r="AF325" s="318"/>
      <c r="AG325" s="318"/>
      <c r="AH325" s="318"/>
      <c r="AI325" s="318"/>
      <c r="AJ325" s="318"/>
      <c r="AK325" s="318"/>
      <c r="AL325" s="318"/>
      <c r="AM325" s="318"/>
      <c r="AN325" s="318"/>
      <c r="AO325" s="318"/>
      <c r="AP325" s="318"/>
      <c r="AQ325" s="318"/>
      <c r="AR325" s="318"/>
      <c r="AS325" s="318"/>
    </row>
    <row r="326" spans="12:45" x14ac:dyDescent="0.3">
      <c r="L326" s="318"/>
      <c r="M326" s="318"/>
      <c r="AB326" s="318"/>
      <c r="AC326" s="318"/>
      <c r="AD326" s="318"/>
      <c r="AE326" s="318"/>
      <c r="AF326" s="318"/>
      <c r="AG326" s="318"/>
      <c r="AH326" s="318"/>
      <c r="AI326" s="318"/>
      <c r="AJ326" s="318"/>
      <c r="AK326" s="318"/>
      <c r="AL326" s="318"/>
      <c r="AM326" s="318"/>
      <c r="AN326" s="318"/>
      <c r="AO326" s="318"/>
      <c r="AP326" s="318"/>
      <c r="AQ326" s="318"/>
      <c r="AR326" s="318"/>
      <c r="AS326" s="318"/>
    </row>
    <row r="327" spans="12:45" x14ac:dyDescent="0.3">
      <c r="L327" s="318"/>
      <c r="M327" s="318"/>
      <c r="AB327" s="318"/>
      <c r="AC327" s="318"/>
      <c r="AD327" s="318"/>
      <c r="AE327" s="318"/>
      <c r="AF327" s="318"/>
      <c r="AG327" s="318"/>
      <c r="AH327" s="318"/>
      <c r="AI327" s="318"/>
      <c r="AJ327" s="318"/>
      <c r="AK327" s="318"/>
      <c r="AL327" s="318"/>
      <c r="AM327" s="318"/>
      <c r="AN327" s="318"/>
      <c r="AO327" s="318"/>
      <c r="AP327" s="318"/>
      <c r="AQ327" s="318"/>
      <c r="AR327" s="318"/>
      <c r="AS327" s="318"/>
    </row>
    <row r="328" spans="12:45" x14ac:dyDescent="0.3">
      <c r="L328" s="318"/>
      <c r="M328" s="318"/>
      <c r="AB328" s="318"/>
      <c r="AC328" s="318"/>
      <c r="AD328" s="318"/>
      <c r="AE328" s="318"/>
      <c r="AF328" s="318"/>
      <c r="AG328" s="318"/>
      <c r="AH328" s="318"/>
      <c r="AI328" s="318"/>
      <c r="AJ328" s="318"/>
      <c r="AK328" s="318"/>
      <c r="AL328" s="318"/>
      <c r="AM328" s="318"/>
      <c r="AN328" s="318"/>
      <c r="AO328" s="318"/>
      <c r="AP328" s="318"/>
      <c r="AQ328" s="318"/>
      <c r="AR328" s="318"/>
      <c r="AS328" s="318"/>
    </row>
    <row r="329" spans="12:45" x14ac:dyDescent="0.3">
      <c r="L329" s="318"/>
      <c r="M329" s="318"/>
      <c r="AB329" s="318"/>
      <c r="AC329" s="318"/>
      <c r="AD329" s="318"/>
      <c r="AE329" s="318"/>
      <c r="AF329" s="318"/>
      <c r="AG329" s="318"/>
      <c r="AH329" s="318"/>
      <c r="AI329" s="318"/>
      <c r="AJ329" s="318"/>
      <c r="AK329" s="318"/>
      <c r="AL329" s="318"/>
      <c r="AM329" s="318"/>
      <c r="AN329" s="318"/>
      <c r="AO329" s="318"/>
      <c r="AP329" s="318"/>
      <c r="AQ329" s="318"/>
      <c r="AR329" s="318"/>
      <c r="AS329" s="318"/>
    </row>
    <row r="330" spans="12:45" x14ac:dyDescent="0.3">
      <c r="L330" s="318"/>
      <c r="M330" s="318"/>
      <c r="AB330" s="318"/>
      <c r="AC330" s="318"/>
      <c r="AD330" s="318"/>
      <c r="AE330" s="318"/>
      <c r="AF330" s="318"/>
      <c r="AG330" s="318"/>
      <c r="AH330" s="318"/>
      <c r="AI330" s="318"/>
      <c r="AJ330" s="318"/>
      <c r="AK330" s="318"/>
      <c r="AL330" s="318"/>
      <c r="AM330" s="318"/>
      <c r="AN330" s="318"/>
      <c r="AO330" s="318"/>
      <c r="AP330" s="318"/>
      <c r="AQ330" s="318"/>
      <c r="AR330" s="318"/>
      <c r="AS330" s="318"/>
    </row>
    <row r="331" spans="12:45" x14ac:dyDescent="0.3">
      <c r="L331" s="318"/>
      <c r="M331" s="318"/>
      <c r="AB331" s="318"/>
      <c r="AC331" s="318"/>
      <c r="AD331" s="318"/>
      <c r="AE331" s="318"/>
      <c r="AF331" s="318"/>
      <c r="AG331" s="318"/>
      <c r="AH331" s="318"/>
      <c r="AI331" s="318"/>
      <c r="AJ331" s="318"/>
      <c r="AK331" s="318"/>
      <c r="AL331" s="318"/>
      <c r="AM331" s="318"/>
      <c r="AN331" s="318"/>
      <c r="AO331" s="318"/>
      <c r="AP331" s="318"/>
      <c r="AQ331" s="318"/>
      <c r="AR331" s="318"/>
      <c r="AS331" s="318"/>
    </row>
    <row r="332" spans="12:45" x14ac:dyDescent="0.3">
      <c r="L332" s="318"/>
      <c r="M332" s="318"/>
      <c r="AB332" s="318"/>
      <c r="AC332" s="318"/>
      <c r="AD332" s="318"/>
      <c r="AE332" s="318"/>
      <c r="AF332" s="318"/>
      <c r="AG332" s="318"/>
      <c r="AH332" s="318"/>
      <c r="AI332" s="318"/>
      <c r="AJ332" s="318"/>
      <c r="AK332" s="318"/>
      <c r="AL332" s="318"/>
      <c r="AM332" s="318"/>
      <c r="AN332" s="318"/>
      <c r="AO332" s="318"/>
      <c r="AP332" s="318"/>
      <c r="AQ332" s="318"/>
      <c r="AR332" s="318"/>
      <c r="AS332" s="318"/>
    </row>
    <row r="333" spans="12:45" x14ac:dyDescent="0.3">
      <c r="L333" s="318"/>
      <c r="M333" s="318"/>
      <c r="AB333" s="318"/>
      <c r="AC333" s="318"/>
      <c r="AD333" s="318"/>
      <c r="AE333" s="318"/>
      <c r="AF333" s="318"/>
      <c r="AG333" s="318"/>
      <c r="AH333" s="318"/>
      <c r="AI333" s="318"/>
      <c r="AJ333" s="318"/>
      <c r="AK333" s="318"/>
      <c r="AL333" s="318"/>
      <c r="AM333" s="318"/>
      <c r="AN333" s="318"/>
      <c r="AO333" s="318"/>
      <c r="AP333" s="318"/>
      <c r="AQ333" s="318"/>
      <c r="AR333" s="318"/>
      <c r="AS333" s="318"/>
    </row>
    <row r="334" spans="12:45" x14ac:dyDescent="0.3">
      <c r="L334" s="318"/>
      <c r="M334" s="318"/>
      <c r="AB334" s="318"/>
      <c r="AC334" s="318"/>
      <c r="AD334" s="318"/>
      <c r="AE334" s="318"/>
      <c r="AF334" s="318"/>
      <c r="AG334" s="318"/>
      <c r="AH334" s="318"/>
      <c r="AI334" s="318"/>
      <c r="AJ334" s="318"/>
      <c r="AK334" s="318"/>
      <c r="AL334" s="318"/>
      <c r="AM334" s="318"/>
      <c r="AN334" s="318"/>
      <c r="AO334" s="318"/>
      <c r="AP334" s="318"/>
      <c r="AQ334" s="318"/>
      <c r="AR334" s="318"/>
      <c r="AS334" s="318"/>
    </row>
    <row r="335" spans="12:45" x14ac:dyDescent="0.3">
      <c r="L335" s="318"/>
      <c r="M335" s="318"/>
      <c r="AB335" s="318"/>
      <c r="AC335" s="318"/>
      <c r="AD335" s="318"/>
      <c r="AE335" s="318"/>
      <c r="AF335" s="318"/>
      <c r="AG335" s="318"/>
      <c r="AH335" s="318"/>
      <c r="AI335" s="318"/>
      <c r="AJ335" s="318"/>
      <c r="AK335" s="318"/>
      <c r="AL335" s="318"/>
      <c r="AM335" s="318"/>
      <c r="AN335" s="318"/>
      <c r="AO335" s="318"/>
      <c r="AP335" s="318"/>
      <c r="AQ335" s="318"/>
      <c r="AR335" s="318"/>
      <c r="AS335" s="318"/>
    </row>
    <row r="336" spans="12:45" x14ac:dyDescent="0.3">
      <c r="L336" s="318"/>
      <c r="M336" s="318"/>
      <c r="AB336" s="318"/>
      <c r="AC336" s="318"/>
      <c r="AD336" s="318"/>
      <c r="AE336" s="318"/>
      <c r="AF336" s="318"/>
      <c r="AG336" s="318"/>
      <c r="AH336" s="318"/>
      <c r="AI336" s="318"/>
      <c r="AJ336" s="318"/>
      <c r="AK336" s="318"/>
      <c r="AL336" s="318"/>
      <c r="AM336" s="318"/>
      <c r="AN336" s="318"/>
      <c r="AO336" s="318"/>
      <c r="AP336" s="318"/>
      <c r="AQ336" s="318"/>
      <c r="AR336" s="318"/>
      <c r="AS336" s="318"/>
    </row>
    <row r="337" spans="12:45" x14ac:dyDescent="0.3">
      <c r="L337" s="318"/>
      <c r="M337" s="318"/>
      <c r="AB337" s="318"/>
      <c r="AC337" s="318"/>
      <c r="AD337" s="318"/>
      <c r="AE337" s="318"/>
      <c r="AF337" s="318"/>
      <c r="AG337" s="318"/>
      <c r="AH337" s="318"/>
      <c r="AI337" s="318"/>
      <c r="AJ337" s="318"/>
      <c r="AK337" s="318"/>
      <c r="AL337" s="318"/>
      <c r="AM337" s="318"/>
      <c r="AN337" s="318"/>
      <c r="AO337" s="318"/>
      <c r="AP337" s="318"/>
      <c r="AQ337" s="318"/>
      <c r="AR337" s="318"/>
      <c r="AS337" s="318"/>
    </row>
    <row r="338" spans="12:45" x14ac:dyDescent="0.3">
      <c r="L338" s="318"/>
      <c r="M338" s="318"/>
      <c r="AB338" s="318"/>
      <c r="AC338" s="318"/>
      <c r="AD338" s="318"/>
      <c r="AE338" s="318"/>
      <c r="AF338" s="318"/>
      <c r="AG338" s="318"/>
      <c r="AH338" s="318"/>
      <c r="AI338" s="318"/>
      <c r="AJ338" s="318"/>
      <c r="AK338" s="318"/>
      <c r="AL338" s="318"/>
      <c r="AM338" s="318"/>
      <c r="AN338" s="318"/>
      <c r="AO338" s="318"/>
      <c r="AP338" s="318"/>
      <c r="AQ338" s="318"/>
      <c r="AR338" s="318"/>
      <c r="AS338" s="318"/>
    </row>
    <row r="339" spans="12:45" x14ac:dyDescent="0.3">
      <c r="L339" s="318"/>
      <c r="M339" s="318"/>
      <c r="AB339" s="318"/>
      <c r="AC339" s="318"/>
      <c r="AD339" s="318"/>
      <c r="AE339" s="318"/>
      <c r="AF339" s="318"/>
      <c r="AG339" s="318"/>
      <c r="AH339" s="318"/>
      <c r="AI339" s="318"/>
      <c r="AJ339" s="318"/>
      <c r="AK339" s="318"/>
      <c r="AL339" s="318"/>
      <c r="AM339" s="318"/>
      <c r="AN339" s="318"/>
      <c r="AO339" s="318"/>
      <c r="AP339" s="318"/>
      <c r="AQ339" s="318"/>
      <c r="AR339" s="318"/>
      <c r="AS339" s="318"/>
    </row>
    <row r="340" spans="12:45" x14ac:dyDescent="0.3">
      <c r="L340" s="318"/>
      <c r="M340" s="318"/>
      <c r="AB340" s="318"/>
      <c r="AC340" s="318"/>
      <c r="AD340" s="318"/>
      <c r="AE340" s="318"/>
      <c r="AF340" s="318"/>
      <c r="AG340" s="318"/>
      <c r="AH340" s="318"/>
      <c r="AI340" s="318"/>
      <c r="AJ340" s="318"/>
      <c r="AK340" s="318"/>
      <c r="AL340" s="318"/>
      <c r="AM340" s="318"/>
      <c r="AN340" s="318"/>
      <c r="AO340" s="318"/>
      <c r="AP340" s="318"/>
      <c r="AQ340" s="318"/>
      <c r="AR340" s="318"/>
      <c r="AS340" s="318"/>
    </row>
    <row r="341" spans="12:45" x14ac:dyDescent="0.3">
      <c r="L341" s="318"/>
      <c r="M341" s="318"/>
      <c r="AB341" s="318"/>
      <c r="AC341" s="318"/>
      <c r="AD341" s="318"/>
      <c r="AE341" s="318"/>
      <c r="AF341" s="318"/>
      <c r="AG341" s="318"/>
      <c r="AH341" s="318"/>
      <c r="AI341" s="318"/>
      <c r="AJ341" s="318"/>
      <c r="AK341" s="318"/>
      <c r="AL341" s="318"/>
      <c r="AM341" s="318"/>
      <c r="AN341" s="318"/>
      <c r="AO341" s="318"/>
      <c r="AP341" s="318"/>
      <c r="AQ341" s="318"/>
      <c r="AR341" s="318"/>
      <c r="AS341" s="318"/>
    </row>
    <row r="342" spans="12:45" x14ac:dyDescent="0.3">
      <c r="L342" s="318"/>
      <c r="M342" s="318"/>
      <c r="AB342" s="318"/>
      <c r="AC342" s="318"/>
      <c r="AD342" s="318"/>
      <c r="AE342" s="318"/>
      <c r="AF342" s="318"/>
      <c r="AG342" s="318"/>
      <c r="AH342" s="318"/>
      <c r="AI342" s="318"/>
      <c r="AJ342" s="318"/>
      <c r="AK342" s="318"/>
      <c r="AL342" s="318"/>
      <c r="AM342" s="318"/>
      <c r="AN342" s="318"/>
      <c r="AO342" s="318"/>
      <c r="AP342" s="318"/>
      <c r="AQ342" s="318"/>
      <c r="AR342" s="318"/>
      <c r="AS342" s="318"/>
    </row>
    <row r="343" spans="12:45" x14ac:dyDescent="0.3">
      <c r="L343" s="318"/>
      <c r="M343" s="318"/>
      <c r="AB343" s="318"/>
      <c r="AC343" s="318"/>
      <c r="AD343" s="318"/>
      <c r="AE343" s="318"/>
      <c r="AF343" s="318"/>
      <c r="AG343" s="318"/>
      <c r="AH343" s="318"/>
      <c r="AI343" s="318"/>
      <c r="AJ343" s="318"/>
      <c r="AK343" s="318"/>
      <c r="AL343" s="318"/>
      <c r="AM343" s="318"/>
      <c r="AN343" s="318"/>
      <c r="AO343" s="318"/>
      <c r="AP343" s="318"/>
      <c r="AQ343" s="318"/>
      <c r="AR343" s="318"/>
      <c r="AS343" s="318"/>
    </row>
    <row r="344" spans="12:45" x14ac:dyDescent="0.3">
      <c r="L344" s="318"/>
      <c r="M344" s="318"/>
      <c r="AB344" s="318"/>
      <c r="AC344" s="318"/>
      <c r="AD344" s="318"/>
      <c r="AE344" s="318"/>
      <c r="AF344" s="318"/>
      <c r="AG344" s="318"/>
      <c r="AH344" s="318"/>
      <c r="AI344" s="318"/>
      <c r="AJ344" s="318"/>
      <c r="AK344" s="318"/>
      <c r="AL344" s="318"/>
      <c r="AM344" s="318"/>
      <c r="AN344" s="318"/>
      <c r="AO344" s="318"/>
      <c r="AP344" s="318"/>
      <c r="AQ344" s="318"/>
      <c r="AR344" s="318"/>
      <c r="AS344" s="318"/>
    </row>
    <row r="345" spans="12:45" x14ac:dyDescent="0.3">
      <c r="L345" s="318"/>
      <c r="M345" s="318"/>
      <c r="AB345" s="318"/>
      <c r="AC345" s="318"/>
      <c r="AD345" s="318"/>
      <c r="AE345" s="318"/>
      <c r="AF345" s="318"/>
      <c r="AG345" s="318"/>
      <c r="AH345" s="318"/>
      <c r="AI345" s="318"/>
      <c r="AJ345" s="318"/>
      <c r="AK345" s="318"/>
      <c r="AL345" s="318"/>
      <c r="AM345" s="318"/>
      <c r="AN345" s="318"/>
      <c r="AO345" s="318"/>
      <c r="AP345" s="318"/>
      <c r="AQ345" s="318"/>
      <c r="AR345" s="318"/>
      <c r="AS345" s="318"/>
    </row>
    <row r="346" spans="12:45" x14ac:dyDescent="0.3">
      <c r="L346" s="318"/>
      <c r="M346" s="318"/>
      <c r="AB346" s="318"/>
      <c r="AC346" s="318"/>
      <c r="AD346" s="318"/>
      <c r="AE346" s="318"/>
      <c r="AF346" s="318"/>
      <c r="AG346" s="318"/>
      <c r="AH346" s="318"/>
      <c r="AI346" s="318"/>
      <c r="AJ346" s="318"/>
      <c r="AK346" s="318"/>
      <c r="AL346" s="318"/>
      <c r="AM346" s="318"/>
      <c r="AN346" s="318"/>
      <c r="AO346" s="318"/>
      <c r="AP346" s="318"/>
      <c r="AQ346" s="318"/>
      <c r="AR346" s="318"/>
      <c r="AS346" s="318"/>
    </row>
    <row r="347" spans="12:45" x14ac:dyDescent="0.3">
      <c r="L347" s="318"/>
      <c r="M347" s="318"/>
      <c r="AB347" s="318"/>
      <c r="AC347" s="318"/>
      <c r="AD347" s="318"/>
      <c r="AE347" s="318"/>
      <c r="AF347" s="318"/>
      <c r="AG347" s="318"/>
      <c r="AH347" s="318"/>
      <c r="AI347" s="318"/>
      <c r="AJ347" s="318"/>
      <c r="AK347" s="318"/>
      <c r="AL347" s="318"/>
      <c r="AM347" s="318"/>
      <c r="AN347" s="318"/>
      <c r="AO347" s="318"/>
      <c r="AP347" s="318"/>
      <c r="AQ347" s="318"/>
      <c r="AR347" s="318"/>
      <c r="AS347" s="318"/>
    </row>
    <row r="348" spans="12:45" x14ac:dyDescent="0.3">
      <c r="L348" s="318"/>
      <c r="M348" s="318"/>
      <c r="AB348" s="318"/>
      <c r="AC348" s="318"/>
      <c r="AD348" s="318"/>
      <c r="AE348" s="318"/>
      <c r="AF348" s="318"/>
      <c r="AG348" s="318"/>
      <c r="AH348" s="318"/>
      <c r="AI348" s="318"/>
      <c r="AJ348" s="318"/>
      <c r="AK348" s="318"/>
      <c r="AL348" s="318"/>
      <c r="AM348" s="318"/>
      <c r="AN348" s="318"/>
      <c r="AO348" s="318"/>
      <c r="AP348" s="318"/>
      <c r="AQ348" s="318"/>
      <c r="AR348" s="318"/>
      <c r="AS348" s="318"/>
    </row>
    <row r="349" spans="12:45" x14ac:dyDescent="0.3">
      <c r="L349" s="318"/>
      <c r="M349" s="318"/>
      <c r="AB349" s="318"/>
      <c r="AC349" s="318"/>
      <c r="AD349" s="318"/>
      <c r="AE349" s="318"/>
      <c r="AF349" s="318"/>
      <c r="AG349" s="318"/>
      <c r="AH349" s="318"/>
      <c r="AI349" s="318"/>
      <c r="AJ349" s="318"/>
      <c r="AK349" s="318"/>
      <c r="AL349" s="318"/>
      <c r="AM349" s="318"/>
      <c r="AN349" s="318"/>
      <c r="AO349" s="318"/>
      <c r="AP349" s="318"/>
      <c r="AQ349" s="318"/>
      <c r="AR349" s="318"/>
      <c r="AS349" s="318"/>
    </row>
    <row r="350" spans="12:45" x14ac:dyDescent="0.3">
      <c r="L350" s="318"/>
      <c r="M350" s="318"/>
      <c r="AB350" s="318"/>
      <c r="AC350" s="318"/>
      <c r="AD350" s="318"/>
      <c r="AE350" s="318"/>
      <c r="AF350" s="318"/>
      <c r="AG350" s="318"/>
      <c r="AH350" s="318"/>
      <c r="AI350" s="318"/>
      <c r="AJ350" s="318"/>
      <c r="AK350" s="318"/>
      <c r="AL350" s="318"/>
      <c r="AM350" s="318"/>
      <c r="AN350" s="318"/>
      <c r="AO350" s="318"/>
      <c r="AP350" s="318"/>
      <c r="AQ350" s="318"/>
      <c r="AR350" s="318"/>
      <c r="AS350" s="318"/>
    </row>
    <row r="351" spans="12:45" x14ac:dyDescent="0.3">
      <c r="L351" s="318"/>
      <c r="M351" s="318"/>
      <c r="AB351" s="318"/>
      <c r="AC351" s="318"/>
      <c r="AD351" s="318"/>
      <c r="AE351" s="318"/>
      <c r="AF351" s="318"/>
      <c r="AG351" s="318"/>
      <c r="AH351" s="318"/>
      <c r="AI351" s="318"/>
      <c r="AJ351" s="318"/>
      <c r="AK351" s="318"/>
      <c r="AL351" s="318"/>
      <c r="AM351" s="318"/>
      <c r="AN351" s="318"/>
      <c r="AO351" s="318"/>
      <c r="AP351" s="318"/>
      <c r="AQ351" s="318"/>
      <c r="AR351" s="318"/>
      <c r="AS351" s="318"/>
    </row>
    <row r="352" spans="12:45" x14ac:dyDescent="0.3">
      <c r="L352" s="318"/>
      <c r="M352" s="318"/>
      <c r="AB352" s="318"/>
      <c r="AC352" s="318"/>
      <c r="AD352" s="318"/>
      <c r="AE352" s="318"/>
      <c r="AF352" s="318"/>
      <c r="AG352" s="318"/>
      <c r="AH352" s="318"/>
      <c r="AI352" s="318"/>
      <c r="AJ352" s="318"/>
      <c r="AK352" s="318"/>
      <c r="AL352" s="318"/>
      <c r="AM352" s="318"/>
      <c r="AN352" s="318"/>
      <c r="AO352" s="318"/>
      <c r="AP352" s="318"/>
      <c r="AQ352" s="318"/>
      <c r="AR352" s="318"/>
      <c r="AS352" s="318"/>
    </row>
    <row r="353" spans="12:45" x14ac:dyDescent="0.3">
      <c r="L353" s="318"/>
      <c r="M353" s="318"/>
      <c r="AB353" s="318"/>
      <c r="AC353" s="318"/>
      <c r="AD353" s="318"/>
      <c r="AE353" s="318"/>
      <c r="AF353" s="318"/>
      <c r="AG353" s="318"/>
      <c r="AH353" s="318"/>
      <c r="AI353" s="318"/>
      <c r="AJ353" s="318"/>
      <c r="AK353" s="318"/>
      <c r="AL353" s="318"/>
      <c r="AM353" s="318"/>
      <c r="AN353" s="318"/>
      <c r="AO353" s="318"/>
      <c r="AP353" s="318"/>
      <c r="AQ353" s="318"/>
      <c r="AR353" s="318"/>
      <c r="AS353" s="318"/>
    </row>
    <row r="354" spans="12:45" x14ac:dyDescent="0.3">
      <c r="L354" s="318"/>
      <c r="M354" s="318"/>
      <c r="AB354" s="318"/>
      <c r="AC354" s="318"/>
      <c r="AD354" s="318"/>
      <c r="AE354" s="318"/>
      <c r="AF354" s="318"/>
      <c r="AG354" s="318"/>
      <c r="AH354" s="318"/>
      <c r="AI354" s="318"/>
      <c r="AJ354" s="318"/>
      <c r="AK354" s="318"/>
      <c r="AL354" s="318"/>
      <c r="AM354" s="318"/>
      <c r="AN354" s="318"/>
      <c r="AO354" s="318"/>
      <c r="AP354" s="318"/>
      <c r="AQ354" s="318"/>
      <c r="AR354" s="318"/>
      <c r="AS354" s="318"/>
    </row>
    <row r="355" spans="12:45" x14ac:dyDescent="0.3">
      <c r="L355" s="318"/>
      <c r="M355" s="318"/>
      <c r="AB355" s="318"/>
      <c r="AC355" s="318"/>
      <c r="AD355" s="318"/>
      <c r="AE355" s="318"/>
      <c r="AF355" s="318"/>
      <c r="AG355" s="318"/>
      <c r="AH355" s="318"/>
      <c r="AI355" s="318"/>
      <c r="AJ355" s="318"/>
      <c r="AK355" s="318"/>
      <c r="AL355" s="318"/>
      <c r="AM355" s="318"/>
      <c r="AN355" s="318"/>
      <c r="AO355" s="318"/>
      <c r="AP355" s="318"/>
      <c r="AQ355" s="318"/>
      <c r="AR355" s="318"/>
      <c r="AS355" s="318"/>
    </row>
    <row r="356" spans="12:45" x14ac:dyDescent="0.3">
      <c r="L356" s="318"/>
      <c r="M356" s="318"/>
      <c r="AB356" s="318"/>
      <c r="AC356" s="318"/>
      <c r="AD356" s="318"/>
      <c r="AE356" s="318"/>
      <c r="AF356" s="318"/>
      <c r="AG356" s="318"/>
      <c r="AH356" s="318"/>
      <c r="AI356" s="318"/>
      <c r="AJ356" s="318"/>
      <c r="AK356" s="318"/>
      <c r="AL356" s="318"/>
      <c r="AM356" s="318"/>
      <c r="AN356" s="318"/>
      <c r="AO356" s="318"/>
      <c r="AP356" s="318"/>
      <c r="AQ356" s="318"/>
      <c r="AR356" s="318"/>
      <c r="AS356" s="318"/>
    </row>
    <row r="357" spans="12:45" x14ac:dyDescent="0.3">
      <c r="L357" s="318"/>
      <c r="M357" s="318"/>
      <c r="AB357" s="318"/>
      <c r="AC357" s="318"/>
      <c r="AD357" s="318"/>
      <c r="AE357" s="318"/>
      <c r="AF357" s="318"/>
      <c r="AG357" s="318"/>
      <c r="AH357" s="318"/>
      <c r="AI357" s="318"/>
      <c r="AJ357" s="318"/>
      <c r="AK357" s="318"/>
      <c r="AL357" s="318"/>
      <c r="AM357" s="318"/>
      <c r="AN357" s="318"/>
      <c r="AO357" s="318"/>
      <c r="AP357" s="318"/>
      <c r="AQ357" s="318"/>
      <c r="AR357" s="318"/>
      <c r="AS357" s="318"/>
    </row>
    <row r="358" spans="12:45" x14ac:dyDescent="0.3">
      <c r="L358" s="318"/>
      <c r="M358" s="318"/>
      <c r="AB358" s="318"/>
      <c r="AC358" s="318"/>
      <c r="AD358" s="318"/>
      <c r="AE358" s="318"/>
      <c r="AF358" s="318"/>
      <c r="AG358" s="318"/>
      <c r="AH358" s="318"/>
      <c r="AI358" s="318"/>
      <c r="AJ358" s="318"/>
      <c r="AK358" s="318"/>
      <c r="AL358" s="318"/>
      <c r="AM358" s="318"/>
      <c r="AN358" s="318"/>
      <c r="AO358" s="318"/>
      <c r="AP358" s="318"/>
      <c r="AQ358" s="318"/>
      <c r="AR358" s="318"/>
      <c r="AS358" s="318"/>
    </row>
    <row r="359" spans="12:45" x14ac:dyDescent="0.3">
      <c r="L359" s="318"/>
      <c r="M359" s="318"/>
      <c r="AB359" s="318"/>
      <c r="AC359" s="318"/>
      <c r="AD359" s="318"/>
      <c r="AE359" s="318"/>
      <c r="AF359" s="318"/>
      <c r="AG359" s="318"/>
      <c r="AH359" s="318"/>
      <c r="AI359" s="318"/>
      <c r="AJ359" s="318"/>
      <c r="AK359" s="318"/>
      <c r="AL359" s="318"/>
      <c r="AM359" s="318"/>
      <c r="AN359" s="318"/>
      <c r="AO359" s="318"/>
      <c r="AP359" s="318"/>
      <c r="AQ359" s="318"/>
      <c r="AR359" s="318"/>
      <c r="AS359" s="318"/>
    </row>
    <row r="360" spans="12:45" x14ac:dyDescent="0.3">
      <c r="L360" s="318"/>
      <c r="M360" s="318"/>
      <c r="AB360" s="318"/>
      <c r="AC360" s="318"/>
      <c r="AD360" s="318"/>
      <c r="AE360" s="318"/>
      <c r="AF360" s="318"/>
      <c r="AG360" s="318"/>
      <c r="AH360" s="318"/>
      <c r="AI360" s="318"/>
      <c r="AJ360" s="318"/>
      <c r="AK360" s="318"/>
      <c r="AL360" s="318"/>
      <c r="AM360" s="318"/>
      <c r="AN360" s="318"/>
      <c r="AO360" s="318"/>
      <c r="AP360" s="318"/>
      <c r="AQ360" s="318"/>
      <c r="AR360" s="318"/>
      <c r="AS360" s="318"/>
    </row>
    <row r="361" spans="12:45" x14ac:dyDescent="0.3">
      <c r="L361" s="318"/>
      <c r="M361" s="318"/>
      <c r="AB361" s="318"/>
      <c r="AC361" s="318"/>
      <c r="AD361" s="318"/>
      <c r="AE361" s="318"/>
      <c r="AF361" s="318"/>
      <c r="AG361" s="318"/>
      <c r="AH361" s="318"/>
      <c r="AI361" s="318"/>
      <c r="AJ361" s="318"/>
      <c r="AK361" s="318"/>
      <c r="AL361" s="318"/>
      <c r="AM361" s="318"/>
      <c r="AN361" s="318"/>
      <c r="AO361" s="318"/>
      <c r="AP361" s="318"/>
      <c r="AQ361" s="318"/>
      <c r="AR361" s="318"/>
      <c r="AS361" s="318"/>
    </row>
    <row r="362" spans="12:45" x14ac:dyDescent="0.3">
      <c r="L362" s="318"/>
      <c r="M362" s="318"/>
      <c r="AB362" s="318"/>
      <c r="AC362" s="318"/>
      <c r="AD362" s="318"/>
      <c r="AE362" s="318"/>
      <c r="AF362" s="318"/>
      <c r="AG362" s="318"/>
      <c r="AH362" s="318"/>
      <c r="AI362" s="318"/>
      <c r="AJ362" s="318"/>
      <c r="AK362" s="318"/>
      <c r="AL362" s="318"/>
      <c r="AM362" s="318"/>
      <c r="AN362" s="318"/>
      <c r="AO362" s="318"/>
      <c r="AP362" s="318"/>
      <c r="AQ362" s="318"/>
      <c r="AR362" s="318"/>
      <c r="AS362" s="318"/>
    </row>
  </sheetData>
  <mergeCells count="118">
    <mergeCell ref="B5:D5"/>
    <mergeCell ref="E5:G5"/>
    <mergeCell ref="L5:M5"/>
    <mergeCell ref="A6:C6"/>
    <mergeCell ref="D6:I6"/>
    <mergeCell ref="K6:M6"/>
    <mergeCell ref="C1:H1"/>
    <mergeCell ref="A2:B2"/>
    <mergeCell ref="C2:G2"/>
    <mergeCell ref="H2:I2"/>
    <mergeCell ref="J2:M2"/>
    <mergeCell ref="K4:M4"/>
    <mergeCell ref="A7:B7"/>
    <mergeCell ref="C7:H7"/>
    <mergeCell ref="I7:J7"/>
    <mergeCell ref="K7:M7"/>
    <mergeCell ref="A8:A9"/>
    <mergeCell ref="B8:B9"/>
    <mergeCell ref="C8:C9"/>
    <mergeCell ref="D8:E9"/>
    <mergeCell ref="F8:G9"/>
    <mergeCell ref="H8:H9"/>
    <mergeCell ref="L13:M13"/>
    <mergeCell ref="L14:M14"/>
    <mergeCell ref="L15:M15"/>
    <mergeCell ref="B17:M17"/>
    <mergeCell ref="A19:C20"/>
    <mergeCell ref="E19:H20"/>
    <mergeCell ref="J19:J20"/>
    <mergeCell ref="L19:M20"/>
    <mergeCell ref="I8:I9"/>
    <mergeCell ref="J8:M8"/>
    <mergeCell ref="L9:M9"/>
    <mergeCell ref="L10:M10"/>
    <mergeCell ref="L11:M11"/>
    <mergeCell ref="L12:M12"/>
    <mergeCell ref="K25:M25"/>
    <mergeCell ref="B26:D26"/>
    <mergeCell ref="E26:G26"/>
    <mergeCell ref="L26:M26"/>
    <mergeCell ref="A27:C27"/>
    <mergeCell ref="D27:I27"/>
    <mergeCell ref="K27:M27"/>
    <mergeCell ref="A21:C21"/>
    <mergeCell ref="E21:H21"/>
    <mergeCell ref="L21:M21"/>
    <mergeCell ref="A22:H22"/>
    <mergeCell ref="A23:B23"/>
    <mergeCell ref="C23:G23"/>
    <mergeCell ref="H23:I23"/>
    <mergeCell ref="J23:M23"/>
    <mergeCell ref="I29:I30"/>
    <mergeCell ref="J29:M29"/>
    <mergeCell ref="L30:M30"/>
    <mergeCell ref="L31:M31"/>
    <mergeCell ref="L32:M32"/>
    <mergeCell ref="L33:M33"/>
    <mergeCell ref="A28:B28"/>
    <mergeCell ref="C28:H28"/>
    <mergeCell ref="I28:J28"/>
    <mergeCell ref="K28:M28"/>
    <mergeCell ref="A29:A30"/>
    <mergeCell ref="B29:B30"/>
    <mergeCell ref="C29:C30"/>
    <mergeCell ref="D29:E30"/>
    <mergeCell ref="F29:G30"/>
    <mergeCell ref="H29:H30"/>
    <mergeCell ref="A41:A42"/>
    <mergeCell ref="B41:B42"/>
    <mergeCell ref="C41:C42"/>
    <mergeCell ref="D41:E42"/>
    <mergeCell ref="F41:G42"/>
    <mergeCell ref="H41:H42"/>
    <mergeCell ref="L34:M34"/>
    <mergeCell ref="L35:M35"/>
    <mergeCell ref="L36:M36"/>
    <mergeCell ref="B38:M38"/>
    <mergeCell ref="A40:B40"/>
    <mergeCell ref="C40:H40"/>
    <mergeCell ref="I40:J40"/>
    <mergeCell ref="K40:M40"/>
    <mergeCell ref="L46:M46"/>
    <mergeCell ref="L47:M47"/>
    <mergeCell ref="L48:M48"/>
    <mergeCell ref="B50:M50"/>
    <mergeCell ref="I51:J51"/>
    <mergeCell ref="J55:L55"/>
    <mergeCell ref="I41:I42"/>
    <mergeCell ref="J41:M41"/>
    <mergeCell ref="L42:M42"/>
    <mergeCell ref="L43:M43"/>
    <mergeCell ref="L44:M44"/>
    <mergeCell ref="L45:M45"/>
    <mergeCell ref="C61:D61"/>
    <mergeCell ref="E61:H61"/>
    <mergeCell ref="C62:D62"/>
    <mergeCell ref="E62:H62"/>
    <mergeCell ref="C63:D63"/>
    <mergeCell ref="E63:H63"/>
    <mergeCell ref="E56:H56"/>
    <mergeCell ref="E57:H57"/>
    <mergeCell ref="J57:M57"/>
    <mergeCell ref="E58:H58"/>
    <mergeCell ref="I58:M60"/>
    <mergeCell ref="C59:D59"/>
    <mergeCell ref="E59:H59"/>
    <mergeCell ref="C60:D60"/>
    <mergeCell ref="E60:H60"/>
    <mergeCell ref="B75:M75"/>
    <mergeCell ref="B76:M76"/>
    <mergeCell ref="B77:M77"/>
    <mergeCell ref="B78:M78"/>
    <mergeCell ref="A64:B64"/>
    <mergeCell ref="B68:I68"/>
    <mergeCell ref="A69:A70"/>
    <mergeCell ref="B69:I70"/>
    <mergeCell ref="B71:G71"/>
    <mergeCell ref="A72:I72"/>
  </mergeCells>
  <dataValidations count="16">
    <dataValidation type="list" allowBlank="1" showInputMessage="1" showErrorMessage="1" sqref="B49 IX49 ST49 ACP49 AML49 AWH49 BGD49 BPZ49 BZV49 CJR49 CTN49 DDJ49 DNF49 DXB49 EGX49 EQT49 FAP49 FKL49 FUH49 GED49 GNZ49 GXV49 HHR49 HRN49 IBJ49 ILF49 IVB49 JEX49 JOT49 JYP49 KIL49 KSH49 LCD49 LLZ49 LVV49 MFR49 MPN49 MZJ49 NJF49 NTB49 OCX49 OMT49 OWP49 PGL49 PQH49 QAD49 QJZ49 QTV49 RDR49 RNN49 RXJ49 SHF49 SRB49 TAX49 TKT49 TUP49 UEL49 UOH49 UYD49 VHZ49 VRV49 WBR49 WLN49 WVJ49 B65585 IX65585 ST65585 ACP65585 AML65585 AWH65585 BGD65585 BPZ65585 BZV65585 CJR65585 CTN65585 DDJ65585 DNF65585 DXB65585 EGX65585 EQT65585 FAP65585 FKL65585 FUH65585 GED65585 GNZ65585 GXV65585 HHR65585 HRN65585 IBJ65585 ILF65585 IVB65585 JEX65585 JOT65585 JYP65585 KIL65585 KSH65585 LCD65585 LLZ65585 LVV65585 MFR65585 MPN65585 MZJ65585 NJF65585 NTB65585 OCX65585 OMT65585 OWP65585 PGL65585 PQH65585 QAD65585 QJZ65585 QTV65585 RDR65585 RNN65585 RXJ65585 SHF65585 SRB65585 TAX65585 TKT65585 TUP65585 UEL65585 UOH65585 UYD65585 VHZ65585 VRV65585 WBR65585 WLN65585 WVJ65585 B131121 IX131121 ST131121 ACP131121 AML131121 AWH131121 BGD131121 BPZ131121 BZV131121 CJR131121 CTN131121 DDJ131121 DNF131121 DXB131121 EGX131121 EQT131121 FAP131121 FKL131121 FUH131121 GED131121 GNZ131121 GXV131121 HHR131121 HRN131121 IBJ131121 ILF131121 IVB131121 JEX131121 JOT131121 JYP131121 KIL131121 KSH131121 LCD131121 LLZ131121 LVV131121 MFR131121 MPN131121 MZJ131121 NJF131121 NTB131121 OCX131121 OMT131121 OWP131121 PGL131121 PQH131121 QAD131121 QJZ131121 QTV131121 RDR131121 RNN131121 RXJ131121 SHF131121 SRB131121 TAX131121 TKT131121 TUP131121 UEL131121 UOH131121 UYD131121 VHZ131121 VRV131121 WBR131121 WLN131121 WVJ131121 B196657 IX196657 ST196657 ACP196657 AML196657 AWH196657 BGD196657 BPZ196657 BZV196657 CJR196657 CTN196657 DDJ196657 DNF196657 DXB196657 EGX196657 EQT196657 FAP196657 FKL196657 FUH196657 GED196657 GNZ196657 GXV196657 HHR196657 HRN196657 IBJ196657 ILF196657 IVB196657 JEX196657 JOT196657 JYP196657 KIL196657 KSH196657 LCD196657 LLZ196657 LVV196657 MFR196657 MPN196657 MZJ196657 NJF196657 NTB196657 OCX196657 OMT196657 OWP196657 PGL196657 PQH196657 QAD196657 QJZ196657 QTV196657 RDR196657 RNN196657 RXJ196657 SHF196657 SRB196657 TAX196657 TKT196657 TUP196657 UEL196657 UOH196657 UYD196657 VHZ196657 VRV196657 WBR196657 WLN196657 WVJ196657 B262193 IX262193 ST262193 ACP262193 AML262193 AWH262193 BGD262193 BPZ262193 BZV262193 CJR262193 CTN262193 DDJ262193 DNF262193 DXB262193 EGX262193 EQT262193 FAP262193 FKL262193 FUH262193 GED262193 GNZ262193 GXV262193 HHR262193 HRN262193 IBJ262193 ILF262193 IVB262193 JEX262193 JOT262193 JYP262193 KIL262193 KSH262193 LCD262193 LLZ262193 LVV262193 MFR262193 MPN262193 MZJ262193 NJF262193 NTB262193 OCX262193 OMT262193 OWP262193 PGL262193 PQH262193 QAD262193 QJZ262193 QTV262193 RDR262193 RNN262193 RXJ262193 SHF262193 SRB262193 TAX262193 TKT262193 TUP262193 UEL262193 UOH262193 UYD262193 VHZ262193 VRV262193 WBR262193 WLN262193 WVJ262193 B327729 IX327729 ST327729 ACP327729 AML327729 AWH327729 BGD327729 BPZ327729 BZV327729 CJR327729 CTN327729 DDJ327729 DNF327729 DXB327729 EGX327729 EQT327729 FAP327729 FKL327729 FUH327729 GED327729 GNZ327729 GXV327729 HHR327729 HRN327729 IBJ327729 ILF327729 IVB327729 JEX327729 JOT327729 JYP327729 KIL327729 KSH327729 LCD327729 LLZ327729 LVV327729 MFR327729 MPN327729 MZJ327729 NJF327729 NTB327729 OCX327729 OMT327729 OWP327729 PGL327729 PQH327729 QAD327729 QJZ327729 QTV327729 RDR327729 RNN327729 RXJ327729 SHF327729 SRB327729 TAX327729 TKT327729 TUP327729 UEL327729 UOH327729 UYD327729 VHZ327729 VRV327729 WBR327729 WLN327729 WVJ327729 B393265 IX393265 ST393265 ACP393265 AML393265 AWH393265 BGD393265 BPZ393265 BZV393265 CJR393265 CTN393265 DDJ393265 DNF393265 DXB393265 EGX393265 EQT393265 FAP393265 FKL393265 FUH393265 GED393265 GNZ393265 GXV393265 HHR393265 HRN393265 IBJ393265 ILF393265 IVB393265 JEX393265 JOT393265 JYP393265 KIL393265 KSH393265 LCD393265 LLZ393265 LVV393265 MFR393265 MPN393265 MZJ393265 NJF393265 NTB393265 OCX393265 OMT393265 OWP393265 PGL393265 PQH393265 QAD393265 QJZ393265 QTV393265 RDR393265 RNN393265 RXJ393265 SHF393265 SRB393265 TAX393265 TKT393265 TUP393265 UEL393265 UOH393265 UYD393265 VHZ393265 VRV393265 WBR393265 WLN393265 WVJ393265 B458801 IX458801 ST458801 ACP458801 AML458801 AWH458801 BGD458801 BPZ458801 BZV458801 CJR458801 CTN458801 DDJ458801 DNF458801 DXB458801 EGX458801 EQT458801 FAP458801 FKL458801 FUH458801 GED458801 GNZ458801 GXV458801 HHR458801 HRN458801 IBJ458801 ILF458801 IVB458801 JEX458801 JOT458801 JYP458801 KIL458801 KSH458801 LCD458801 LLZ458801 LVV458801 MFR458801 MPN458801 MZJ458801 NJF458801 NTB458801 OCX458801 OMT458801 OWP458801 PGL458801 PQH458801 QAD458801 QJZ458801 QTV458801 RDR458801 RNN458801 RXJ458801 SHF458801 SRB458801 TAX458801 TKT458801 TUP458801 UEL458801 UOH458801 UYD458801 VHZ458801 VRV458801 WBR458801 WLN458801 WVJ458801 B524337 IX524337 ST524337 ACP524337 AML524337 AWH524337 BGD524337 BPZ524337 BZV524337 CJR524337 CTN524337 DDJ524337 DNF524337 DXB524337 EGX524337 EQT524337 FAP524337 FKL524337 FUH524337 GED524337 GNZ524337 GXV524337 HHR524337 HRN524337 IBJ524337 ILF524337 IVB524337 JEX524337 JOT524337 JYP524337 KIL524337 KSH524337 LCD524337 LLZ524337 LVV524337 MFR524337 MPN524337 MZJ524337 NJF524337 NTB524337 OCX524337 OMT524337 OWP524337 PGL524337 PQH524337 QAD524337 QJZ524337 QTV524337 RDR524337 RNN524337 RXJ524337 SHF524337 SRB524337 TAX524337 TKT524337 TUP524337 UEL524337 UOH524337 UYD524337 VHZ524337 VRV524337 WBR524337 WLN524337 WVJ524337 B589873 IX589873 ST589873 ACP589873 AML589873 AWH589873 BGD589873 BPZ589873 BZV589873 CJR589873 CTN589873 DDJ589873 DNF589873 DXB589873 EGX589873 EQT589873 FAP589873 FKL589873 FUH589873 GED589873 GNZ589873 GXV589873 HHR589873 HRN589873 IBJ589873 ILF589873 IVB589873 JEX589873 JOT589873 JYP589873 KIL589873 KSH589873 LCD589873 LLZ589873 LVV589873 MFR589873 MPN589873 MZJ589873 NJF589873 NTB589873 OCX589873 OMT589873 OWP589873 PGL589873 PQH589873 QAD589873 QJZ589873 QTV589873 RDR589873 RNN589873 RXJ589873 SHF589873 SRB589873 TAX589873 TKT589873 TUP589873 UEL589873 UOH589873 UYD589873 VHZ589873 VRV589873 WBR589873 WLN589873 WVJ589873 B655409 IX655409 ST655409 ACP655409 AML655409 AWH655409 BGD655409 BPZ655409 BZV655409 CJR655409 CTN655409 DDJ655409 DNF655409 DXB655409 EGX655409 EQT655409 FAP655409 FKL655409 FUH655409 GED655409 GNZ655409 GXV655409 HHR655409 HRN655409 IBJ655409 ILF655409 IVB655409 JEX655409 JOT655409 JYP655409 KIL655409 KSH655409 LCD655409 LLZ655409 LVV655409 MFR655409 MPN655409 MZJ655409 NJF655409 NTB655409 OCX655409 OMT655409 OWP655409 PGL655409 PQH655409 QAD655409 QJZ655409 QTV655409 RDR655409 RNN655409 RXJ655409 SHF655409 SRB655409 TAX655409 TKT655409 TUP655409 UEL655409 UOH655409 UYD655409 VHZ655409 VRV655409 WBR655409 WLN655409 WVJ655409 B720945 IX720945 ST720945 ACP720945 AML720945 AWH720945 BGD720945 BPZ720945 BZV720945 CJR720945 CTN720945 DDJ720945 DNF720945 DXB720945 EGX720945 EQT720945 FAP720945 FKL720945 FUH720945 GED720945 GNZ720945 GXV720945 HHR720945 HRN720945 IBJ720945 ILF720945 IVB720945 JEX720945 JOT720945 JYP720945 KIL720945 KSH720945 LCD720945 LLZ720945 LVV720945 MFR720945 MPN720945 MZJ720945 NJF720945 NTB720945 OCX720945 OMT720945 OWP720945 PGL720945 PQH720945 QAD720945 QJZ720945 QTV720945 RDR720945 RNN720945 RXJ720945 SHF720945 SRB720945 TAX720945 TKT720945 TUP720945 UEL720945 UOH720945 UYD720945 VHZ720945 VRV720945 WBR720945 WLN720945 WVJ720945 B786481 IX786481 ST786481 ACP786481 AML786481 AWH786481 BGD786481 BPZ786481 BZV786481 CJR786481 CTN786481 DDJ786481 DNF786481 DXB786481 EGX786481 EQT786481 FAP786481 FKL786481 FUH786481 GED786481 GNZ786481 GXV786481 HHR786481 HRN786481 IBJ786481 ILF786481 IVB786481 JEX786481 JOT786481 JYP786481 KIL786481 KSH786481 LCD786481 LLZ786481 LVV786481 MFR786481 MPN786481 MZJ786481 NJF786481 NTB786481 OCX786481 OMT786481 OWP786481 PGL786481 PQH786481 QAD786481 QJZ786481 QTV786481 RDR786481 RNN786481 RXJ786481 SHF786481 SRB786481 TAX786481 TKT786481 TUP786481 UEL786481 UOH786481 UYD786481 VHZ786481 VRV786481 WBR786481 WLN786481 WVJ786481 B852017 IX852017 ST852017 ACP852017 AML852017 AWH852017 BGD852017 BPZ852017 BZV852017 CJR852017 CTN852017 DDJ852017 DNF852017 DXB852017 EGX852017 EQT852017 FAP852017 FKL852017 FUH852017 GED852017 GNZ852017 GXV852017 HHR852017 HRN852017 IBJ852017 ILF852017 IVB852017 JEX852017 JOT852017 JYP852017 KIL852017 KSH852017 LCD852017 LLZ852017 LVV852017 MFR852017 MPN852017 MZJ852017 NJF852017 NTB852017 OCX852017 OMT852017 OWP852017 PGL852017 PQH852017 QAD852017 QJZ852017 QTV852017 RDR852017 RNN852017 RXJ852017 SHF852017 SRB852017 TAX852017 TKT852017 TUP852017 UEL852017 UOH852017 UYD852017 VHZ852017 VRV852017 WBR852017 WLN852017 WVJ852017 B917553 IX917553 ST917553 ACP917553 AML917553 AWH917553 BGD917553 BPZ917553 BZV917553 CJR917553 CTN917553 DDJ917553 DNF917553 DXB917553 EGX917553 EQT917553 FAP917553 FKL917553 FUH917553 GED917553 GNZ917553 GXV917553 HHR917553 HRN917553 IBJ917553 ILF917553 IVB917553 JEX917553 JOT917553 JYP917553 KIL917553 KSH917553 LCD917553 LLZ917553 LVV917553 MFR917553 MPN917553 MZJ917553 NJF917553 NTB917553 OCX917553 OMT917553 OWP917553 PGL917553 PQH917553 QAD917553 QJZ917553 QTV917553 RDR917553 RNN917553 RXJ917553 SHF917553 SRB917553 TAX917553 TKT917553 TUP917553 UEL917553 UOH917553 UYD917553 VHZ917553 VRV917553 WBR917553 WLN917553 WVJ917553 B983089 IX983089 ST983089 ACP983089 AML983089 AWH983089 BGD983089 BPZ983089 BZV983089 CJR983089 CTN983089 DDJ983089 DNF983089 DXB983089 EGX983089 EQT983089 FAP983089 FKL983089 FUH983089 GED983089 GNZ983089 GXV983089 HHR983089 HRN983089 IBJ983089 ILF983089 IVB983089 JEX983089 JOT983089 JYP983089 KIL983089 KSH983089 LCD983089 LLZ983089 LVV983089 MFR983089 MPN983089 MZJ983089 NJF983089 NTB983089 OCX983089 OMT983089 OWP983089 PGL983089 PQH983089 QAD983089 QJZ983089 QTV983089 RDR983089 RNN983089 RXJ983089 SHF983089 SRB983089 TAX983089 TKT983089 TUP983089 UEL983089 UOH983089 UYD983089 VHZ983089 VRV983089 WBR983089 WLN983089 WVJ983089" xr:uid="{310C6841-6FD7-4981-B8A9-B8150AB9E394}">
      <formula1>S48:S53</formula1>
    </dataValidation>
    <dataValidation type="list" allowBlank="1" showInputMessage="1" showErrorMessage="1" sqref="B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B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B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B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B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B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B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B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B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B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B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B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B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B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B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B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xr:uid="{C3E1AF59-8180-4A00-A16A-03BBFDB182AD}">
      <formula1>S36:S42</formula1>
    </dataValidation>
    <dataValidation type="list" allowBlank="1" showInputMessage="1" showErrorMessage="1" sqref="L49 JH49 TD49 ACZ49 AMV49 AWR49 BGN49 BQJ49 CAF49 CKB49 CTX49 DDT49 DNP49 DXL49 EHH49 ERD49 FAZ49 FKV49 FUR49 GEN49 GOJ49 GYF49 HIB49 HRX49 IBT49 ILP49 IVL49 JFH49 JPD49 JYZ49 KIV49 KSR49 LCN49 LMJ49 LWF49 MGB49 MPX49 MZT49 NJP49 NTL49 ODH49 OND49 OWZ49 PGV49 PQR49 QAN49 QKJ49 QUF49 REB49 RNX49 RXT49 SHP49 SRL49 TBH49 TLD49 TUZ49 UEV49 UOR49 UYN49 VIJ49 VSF49 WCB49 WLX49 WVT49 L65585 JH65585 TD65585 ACZ65585 AMV65585 AWR65585 BGN65585 BQJ65585 CAF65585 CKB65585 CTX65585 DDT65585 DNP65585 DXL65585 EHH65585 ERD65585 FAZ65585 FKV65585 FUR65585 GEN65585 GOJ65585 GYF65585 HIB65585 HRX65585 IBT65585 ILP65585 IVL65585 JFH65585 JPD65585 JYZ65585 KIV65585 KSR65585 LCN65585 LMJ65585 LWF65585 MGB65585 MPX65585 MZT65585 NJP65585 NTL65585 ODH65585 OND65585 OWZ65585 PGV65585 PQR65585 QAN65585 QKJ65585 QUF65585 REB65585 RNX65585 RXT65585 SHP65585 SRL65585 TBH65585 TLD65585 TUZ65585 UEV65585 UOR65585 UYN65585 VIJ65585 VSF65585 WCB65585 WLX65585 WVT65585 L131121 JH131121 TD131121 ACZ131121 AMV131121 AWR131121 BGN131121 BQJ131121 CAF131121 CKB131121 CTX131121 DDT131121 DNP131121 DXL131121 EHH131121 ERD131121 FAZ131121 FKV131121 FUR131121 GEN131121 GOJ131121 GYF131121 HIB131121 HRX131121 IBT131121 ILP131121 IVL131121 JFH131121 JPD131121 JYZ131121 KIV131121 KSR131121 LCN131121 LMJ131121 LWF131121 MGB131121 MPX131121 MZT131121 NJP131121 NTL131121 ODH131121 OND131121 OWZ131121 PGV131121 PQR131121 QAN131121 QKJ131121 QUF131121 REB131121 RNX131121 RXT131121 SHP131121 SRL131121 TBH131121 TLD131121 TUZ131121 UEV131121 UOR131121 UYN131121 VIJ131121 VSF131121 WCB131121 WLX131121 WVT131121 L196657 JH196657 TD196657 ACZ196657 AMV196657 AWR196657 BGN196657 BQJ196657 CAF196657 CKB196657 CTX196657 DDT196657 DNP196657 DXL196657 EHH196657 ERD196657 FAZ196657 FKV196657 FUR196657 GEN196657 GOJ196657 GYF196657 HIB196657 HRX196657 IBT196657 ILP196657 IVL196657 JFH196657 JPD196657 JYZ196657 KIV196657 KSR196657 LCN196657 LMJ196657 LWF196657 MGB196657 MPX196657 MZT196657 NJP196657 NTL196657 ODH196657 OND196657 OWZ196657 PGV196657 PQR196657 QAN196657 QKJ196657 QUF196657 REB196657 RNX196657 RXT196657 SHP196657 SRL196657 TBH196657 TLD196657 TUZ196657 UEV196657 UOR196657 UYN196657 VIJ196657 VSF196657 WCB196657 WLX196657 WVT196657 L262193 JH262193 TD262193 ACZ262193 AMV262193 AWR262193 BGN262193 BQJ262193 CAF262193 CKB262193 CTX262193 DDT262193 DNP262193 DXL262193 EHH262193 ERD262193 FAZ262193 FKV262193 FUR262193 GEN262193 GOJ262193 GYF262193 HIB262193 HRX262193 IBT262193 ILP262193 IVL262193 JFH262193 JPD262193 JYZ262193 KIV262193 KSR262193 LCN262193 LMJ262193 LWF262193 MGB262193 MPX262193 MZT262193 NJP262193 NTL262193 ODH262193 OND262193 OWZ262193 PGV262193 PQR262193 QAN262193 QKJ262193 QUF262193 REB262193 RNX262193 RXT262193 SHP262193 SRL262193 TBH262193 TLD262193 TUZ262193 UEV262193 UOR262193 UYN262193 VIJ262193 VSF262193 WCB262193 WLX262193 WVT262193 L327729 JH327729 TD327729 ACZ327729 AMV327729 AWR327729 BGN327729 BQJ327729 CAF327729 CKB327729 CTX327729 DDT327729 DNP327729 DXL327729 EHH327729 ERD327729 FAZ327729 FKV327729 FUR327729 GEN327729 GOJ327729 GYF327729 HIB327729 HRX327729 IBT327729 ILP327729 IVL327729 JFH327729 JPD327729 JYZ327729 KIV327729 KSR327729 LCN327729 LMJ327729 LWF327729 MGB327729 MPX327729 MZT327729 NJP327729 NTL327729 ODH327729 OND327729 OWZ327729 PGV327729 PQR327729 QAN327729 QKJ327729 QUF327729 REB327729 RNX327729 RXT327729 SHP327729 SRL327729 TBH327729 TLD327729 TUZ327729 UEV327729 UOR327729 UYN327729 VIJ327729 VSF327729 WCB327729 WLX327729 WVT327729 L393265 JH393265 TD393265 ACZ393265 AMV393265 AWR393265 BGN393265 BQJ393265 CAF393265 CKB393265 CTX393265 DDT393265 DNP393265 DXL393265 EHH393265 ERD393265 FAZ393265 FKV393265 FUR393265 GEN393265 GOJ393265 GYF393265 HIB393265 HRX393265 IBT393265 ILP393265 IVL393265 JFH393265 JPD393265 JYZ393265 KIV393265 KSR393265 LCN393265 LMJ393265 LWF393265 MGB393265 MPX393265 MZT393265 NJP393265 NTL393265 ODH393265 OND393265 OWZ393265 PGV393265 PQR393265 QAN393265 QKJ393265 QUF393265 REB393265 RNX393265 RXT393265 SHP393265 SRL393265 TBH393265 TLD393265 TUZ393265 UEV393265 UOR393265 UYN393265 VIJ393265 VSF393265 WCB393265 WLX393265 WVT393265 L458801 JH458801 TD458801 ACZ458801 AMV458801 AWR458801 BGN458801 BQJ458801 CAF458801 CKB458801 CTX458801 DDT458801 DNP458801 DXL458801 EHH458801 ERD458801 FAZ458801 FKV458801 FUR458801 GEN458801 GOJ458801 GYF458801 HIB458801 HRX458801 IBT458801 ILP458801 IVL458801 JFH458801 JPD458801 JYZ458801 KIV458801 KSR458801 LCN458801 LMJ458801 LWF458801 MGB458801 MPX458801 MZT458801 NJP458801 NTL458801 ODH458801 OND458801 OWZ458801 PGV458801 PQR458801 QAN458801 QKJ458801 QUF458801 REB458801 RNX458801 RXT458801 SHP458801 SRL458801 TBH458801 TLD458801 TUZ458801 UEV458801 UOR458801 UYN458801 VIJ458801 VSF458801 WCB458801 WLX458801 WVT458801 L524337 JH524337 TD524337 ACZ524337 AMV524337 AWR524337 BGN524337 BQJ524337 CAF524337 CKB524337 CTX524337 DDT524337 DNP524337 DXL524337 EHH524337 ERD524337 FAZ524337 FKV524337 FUR524337 GEN524337 GOJ524337 GYF524337 HIB524337 HRX524337 IBT524337 ILP524337 IVL524337 JFH524337 JPD524337 JYZ524337 KIV524337 KSR524337 LCN524337 LMJ524337 LWF524337 MGB524337 MPX524337 MZT524337 NJP524337 NTL524337 ODH524337 OND524337 OWZ524337 PGV524337 PQR524337 QAN524337 QKJ524337 QUF524337 REB524337 RNX524337 RXT524337 SHP524337 SRL524337 TBH524337 TLD524337 TUZ524337 UEV524337 UOR524337 UYN524337 VIJ524337 VSF524337 WCB524337 WLX524337 WVT524337 L589873 JH589873 TD589873 ACZ589873 AMV589873 AWR589873 BGN589873 BQJ589873 CAF589873 CKB589873 CTX589873 DDT589873 DNP589873 DXL589873 EHH589873 ERD589873 FAZ589873 FKV589873 FUR589873 GEN589873 GOJ589873 GYF589873 HIB589873 HRX589873 IBT589873 ILP589873 IVL589873 JFH589873 JPD589873 JYZ589873 KIV589873 KSR589873 LCN589873 LMJ589873 LWF589873 MGB589873 MPX589873 MZT589873 NJP589873 NTL589873 ODH589873 OND589873 OWZ589873 PGV589873 PQR589873 QAN589873 QKJ589873 QUF589873 REB589873 RNX589873 RXT589873 SHP589873 SRL589873 TBH589873 TLD589873 TUZ589873 UEV589873 UOR589873 UYN589873 VIJ589873 VSF589873 WCB589873 WLX589873 WVT589873 L655409 JH655409 TD655409 ACZ655409 AMV655409 AWR655409 BGN655409 BQJ655409 CAF655409 CKB655409 CTX655409 DDT655409 DNP655409 DXL655409 EHH655409 ERD655409 FAZ655409 FKV655409 FUR655409 GEN655409 GOJ655409 GYF655409 HIB655409 HRX655409 IBT655409 ILP655409 IVL655409 JFH655409 JPD655409 JYZ655409 KIV655409 KSR655409 LCN655409 LMJ655409 LWF655409 MGB655409 MPX655409 MZT655409 NJP655409 NTL655409 ODH655409 OND655409 OWZ655409 PGV655409 PQR655409 QAN655409 QKJ655409 QUF655409 REB655409 RNX655409 RXT655409 SHP655409 SRL655409 TBH655409 TLD655409 TUZ655409 UEV655409 UOR655409 UYN655409 VIJ655409 VSF655409 WCB655409 WLX655409 WVT655409 L720945 JH720945 TD720945 ACZ720945 AMV720945 AWR720945 BGN720945 BQJ720945 CAF720945 CKB720945 CTX720945 DDT720945 DNP720945 DXL720945 EHH720945 ERD720945 FAZ720945 FKV720945 FUR720945 GEN720945 GOJ720945 GYF720945 HIB720945 HRX720945 IBT720945 ILP720945 IVL720945 JFH720945 JPD720945 JYZ720945 KIV720945 KSR720945 LCN720945 LMJ720945 LWF720945 MGB720945 MPX720945 MZT720945 NJP720945 NTL720945 ODH720945 OND720945 OWZ720945 PGV720945 PQR720945 QAN720945 QKJ720945 QUF720945 REB720945 RNX720945 RXT720945 SHP720945 SRL720945 TBH720945 TLD720945 TUZ720945 UEV720945 UOR720945 UYN720945 VIJ720945 VSF720945 WCB720945 WLX720945 WVT720945 L786481 JH786481 TD786481 ACZ786481 AMV786481 AWR786481 BGN786481 BQJ786481 CAF786481 CKB786481 CTX786481 DDT786481 DNP786481 DXL786481 EHH786481 ERD786481 FAZ786481 FKV786481 FUR786481 GEN786481 GOJ786481 GYF786481 HIB786481 HRX786481 IBT786481 ILP786481 IVL786481 JFH786481 JPD786481 JYZ786481 KIV786481 KSR786481 LCN786481 LMJ786481 LWF786481 MGB786481 MPX786481 MZT786481 NJP786481 NTL786481 ODH786481 OND786481 OWZ786481 PGV786481 PQR786481 QAN786481 QKJ786481 QUF786481 REB786481 RNX786481 RXT786481 SHP786481 SRL786481 TBH786481 TLD786481 TUZ786481 UEV786481 UOR786481 UYN786481 VIJ786481 VSF786481 WCB786481 WLX786481 WVT786481 L852017 JH852017 TD852017 ACZ852017 AMV852017 AWR852017 BGN852017 BQJ852017 CAF852017 CKB852017 CTX852017 DDT852017 DNP852017 DXL852017 EHH852017 ERD852017 FAZ852017 FKV852017 FUR852017 GEN852017 GOJ852017 GYF852017 HIB852017 HRX852017 IBT852017 ILP852017 IVL852017 JFH852017 JPD852017 JYZ852017 KIV852017 KSR852017 LCN852017 LMJ852017 LWF852017 MGB852017 MPX852017 MZT852017 NJP852017 NTL852017 ODH852017 OND852017 OWZ852017 PGV852017 PQR852017 QAN852017 QKJ852017 QUF852017 REB852017 RNX852017 RXT852017 SHP852017 SRL852017 TBH852017 TLD852017 TUZ852017 UEV852017 UOR852017 UYN852017 VIJ852017 VSF852017 WCB852017 WLX852017 WVT852017 L917553 JH917553 TD917553 ACZ917553 AMV917553 AWR917553 BGN917553 BQJ917553 CAF917553 CKB917553 CTX917553 DDT917553 DNP917553 DXL917553 EHH917553 ERD917553 FAZ917553 FKV917553 FUR917553 GEN917553 GOJ917553 GYF917553 HIB917553 HRX917553 IBT917553 ILP917553 IVL917553 JFH917553 JPD917553 JYZ917553 KIV917553 KSR917553 LCN917553 LMJ917553 LWF917553 MGB917553 MPX917553 MZT917553 NJP917553 NTL917553 ODH917553 OND917553 OWZ917553 PGV917553 PQR917553 QAN917553 QKJ917553 QUF917553 REB917553 RNX917553 RXT917553 SHP917553 SRL917553 TBH917553 TLD917553 TUZ917553 UEV917553 UOR917553 UYN917553 VIJ917553 VSF917553 WCB917553 WLX917553 WVT917553 L983089 JH983089 TD983089 ACZ983089 AMV983089 AWR983089 BGN983089 BQJ983089 CAF983089 CKB983089 CTX983089 DDT983089 DNP983089 DXL983089 EHH983089 ERD983089 FAZ983089 FKV983089 FUR983089 GEN983089 GOJ983089 GYF983089 HIB983089 HRX983089 IBT983089 ILP983089 IVL983089 JFH983089 JPD983089 JYZ983089 KIV983089 KSR983089 LCN983089 LMJ983089 LWF983089 MGB983089 MPX983089 MZT983089 NJP983089 NTL983089 ODH983089 OND983089 OWZ983089 PGV983089 PQR983089 QAN983089 QKJ983089 QUF983089 REB983089 RNX983089 RXT983089 SHP983089 SRL983089 TBH983089 TLD983089 TUZ983089 UEV983089 UOR983089 UYN983089 VIJ983089 VSF983089 WCB983089 WLX983089 WVT983089 B16 IX16 ST16 ACP16 AML16 AWH16 BGD16 BPZ16 BZV16 CJR16 CTN16 DDJ16 DNF16 DXB16 EGX16 EQT16 FAP16 FKL16 FUH16 GED16 GNZ16 GXV16 HHR16 HRN16 IBJ16 ILF16 IVB16 JEX16 JOT16 JYP16 KIL16 KSH16 LCD16 LLZ16 LVV16 MFR16 MPN16 MZJ16 NJF16 NTB16 OCX16 OMT16 OWP16 PGL16 PQH16 QAD16 QJZ16 QTV16 RDR16 RNN16 RXJ16 SHF16 SRB16 TAX16 TKT16 TUP16 UEL16 UOH16 UYD16 VHZ16 VRV16 WBR16 WLN16 WVJ16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xr:uid="{373EFBD1-E47F-42F0-92E9-7989EB864D0A}">
      <formula1>#REF!</formula1>
    </dataValidation>
    <dataValidation type="list" allowBlank="1" showInputMessage="1" showErrorMessage="1" sqref="H31:H36 JD31:JD36 SZ31:SZ36 ACV31:ACV36 AMR31:AMR36 AWN31:AWN36 BGJ31:BGJ36 BQF31:BQF36 CAB31:CAB36 CJX31:CJX36 CTT31:CTT36 DDP31:DDP36 DNL31:DNL36 DXH31:DXH36 EHD31:EHD36 EQZ31:EQZ36 FAV31:FAV36 FKR31:FKR36 FUN31:FUN36 GEJ31:GEJ36 GOF31:GOF36 GYB31:GYB36 HHX31:HHX36 HRT31:HRT36 IBP31:IBP36 ILL31:ILL36 IVH31:IVH36 JFD31:JFD36 JOZ31:JOZ36 JYV31:JYV36 KIR31:KIR36 KSN31:KSN36 LCJ31:LCJ36 LMF31:LMF36 LWB31:LWB36 MFX31:MFX36 MPT31:MPT36 MZP31:MZP36 NJL31:NJL36 NTH31:NTH36 ODD31:ODD36 OMZ31:OMZ36 OWV31:OWV36 PGR31:PGR36 PQN31:PQN36 QAJ31:QAJ36 QKF31:QKF36 QUB31:QUB36 RDX31:RDX36 RNT31:RNT36 RXP31:RXP36 SHL31:SHL36 SRH31:SRH36 TBD31:TBD36 TKZ31:TKZ36 TUV31:TUV36 UER31:UER36 UON31:UON36 UYJ31:UYJ36 VIF31:VIF36 VSB31:VSB36 WBX31:WBX36 WLT31:WLT36 WVP31:WVP36 H65567:H65572 JD65567:JD65572 SZ65567:SZ65572 ACV65567:ACV65572 AMR65567:AMR65572 AWN65567:AWN65572 BGJ65567:BGJ65572 BQF65567:BQF65572 CAB65567:CAB65572 CJX65567:CJX65572 CTT65567:CTT65572 DDP65567:DDP65572 DNL65567:DNL65572 DXH65567:DXH65572 EHD65567:EHD65572 EQZ65567:EQZ65572 FAV65567:FAV65572 FKR65567:FKR65572 FUN65567:FUN65572 GEJ65567:GEJ65572 GOF65567:GOF65572 GYB65567:GYB65572 HHX65567:HHX65572 HRT65567:HRT65572 IBP65567:IBP65572 ILL65567:ILL65572 IVH65567:IVH65572 JFD65567:JFD65572 JOZ65567:JOZ65572 JYV65567:JYV65572 KIR65567:KIR65572 KSN65567:KSN65572 LCJ65567:LCJ65572 LMF65567:LMF65572 LWB65567:LWB65572 MFX65567:MFX65572 MPT65567:MPT65572 MZP65567:MZP65572 NJL65567:NJL65572 NTH65567:NTH65572 ODD65567:ODD65572 OMZ65567:OMZ65572 OWV65567:OWV65572 PGR65567:PGR65572 PQN65567:PQN65572 QAJ65567:QAJ65572 QKF65567:QKF65572 QUB65567:QUB65572 RDX65567:RDX65572 RNT65567:RNT65572 RXP65567:RXP65572 SHL65567:SHL65572 SRH65567:SRH65572 TBD65567:TBD65572 TKZ65567:TKZ65572 TUV65567:TUV65572 UER65567:UER65572 UON65567:UON65572 UYJ65567:UYJ65572 VIF65567:VIF65572 VSB65567:VSB65572 WBX65567:WBX65572 WLT65567:WLT65572 WVP65567:WVP65572 H131103:H131108 JD131103:JD131108 SZ131103:SZ131108 ACV131103:ACV131108 AMR131103:AMR131108 AWN131103:AWN131108 BGJ131103:BGJ131108 BQF131103:BQF131108 CAB131103:CAB131108 CJX131103:CJX131108 CTT131103:CTT131108 DDP131103:DDP131108 DNL131103:DNL131108 DXH131103:DXH131108 EHD131103:EHD131108 EQZ131103:EQZ131108 FAV131103:FAV131108 FKR131103:FKR131108 FUN131103:FUN131108 GEJ131103:GEJ131108 GOF131103:GOF131108 GYB131103:GYB131108 HHX131103:HHX131108 HRT131103:HRT131108 IBP131103:IBP131108 ILL131103:ILL131108 IVH131103:IVH131108 JFD131103:JFD131108 JOZ131103:JOZ131108 JYV131103:JYV131108 KIR131103:KIR131108 KSN131103:KSN131108 LCJ131103:LCJ131108 LMF131103:LMF131108 LWB131103:LWB131108 MFX131103:MFX131108 MPT131103:MPT131108 MZP131103:MZP131108 NJL131103:NJL131108 NTH131103:NTH131108 ODD131103:ODD131108 OMZ131103:OMZ131108 OWV131103:OWV131108 PGR131103:PGR131108 PQN131103:PQN131108 QAJ131103:QAJ131108 QKF131103:QKF131108 QUB131103:QUB131108 RDX131103:RDX131108 RNT131103:RNT131108 RXP131103:RXP131108 SHL131103:SHL131108 SRH131103:SRH131108 TBD131103:TBD131108 TKZ131103:TKZ131108 TUV131103:TUV131108 UER131103:UER131108 UON131103:UON131108 UYJ131103:UYJ131108 VIF131103:VIF131108 VSB131103:VSB131108 WBX131103:WBX131108 WLT131103:WLT131108 WVP131103:WVP131108 H196639:H196644 JD196639:JD196644 SZ196639:SZ196644 ACV196639:ACV196644 AMR196639:AMR196644 AWN196639:AWN196644 BGJ196639:BGJ196644 BQF196639:BQF196644 CAB196639:CAB196644 CJX196639:CJX196644 CTT196639:CTT196644 DDP196639:DDP196644 DNL196639:DNL196644 DXH196639:DXH196644 EHD196639:EHD196644 EQZ196639:EQZ196644 FAV196639:FAV196644 FKR196639:FKR196644 FUN196639:FUN196644 GEJ196639:GEJ196644 GOF196639:GOF196644 GYB196639:GYB196644 HHX196639:HHX196644 HRT196639:HRT196644 IBP196639:IBP196644 ILL196639:ILL196644 IVH196639:IVH196644 JFD196639:JFD196644 JOZ196639:JOZ196644 JYV196639:JYV196644 KIR196639:KIR196644 KSN196639:KSN196644 LCJ196639:LCJ196644 LMF196639:LMF196644 LWB196639:LWB196644 MFX196639:MFX196644 MPT196639:MPT196644 MZP196639:MZP196644 NJL196639:NJL196644 NTH196639:NTH196644 ODD196639:ODD196644 OMZ196639:OMZ196644 OWV196639:OWV196644 PGR196639:PGR196644 PQN196639:PQN196644 QAJ196639:QAJ196644 QKF196639:QKF196644 QUB196639:QUB196644 RDX196639:RDX196644 RNT196639:RNT196644 RXP196639:RXP196644 SHL196639:SHL196644 SRH196639:SRH196644 TBD196639:TBD196644 TKZ196639:TKZ196644 TUV196639:TUV196644 UER196639:UER196644 UON196639:UON196644 UYJ196639:UYJ196644 VIF196639:VIF196644 VSB196639:VSB196644 WBX196639:WBX196644 WLT196639:WLT196644 WVP196639:WVP196644 H262175:H262180 JD262175:JD262180 SZ262175:SZ262180 ACV262175:ACV262180 AMR262175:AMR262180 AWN262175:AWN262180 BGJ262175:BGJ262180 BQF262175:BQF262180 CAB262175:CAB262180 CJX262175:CJX262180 CTT262175:CTT262180 DDP262175:DDP262180 DNL262175:DNL262180 DXH262175:DXH262180 EHD262175:EHD262180 EQZ262175:EQZ262180 FAV262175:FAV262180 FKR262175:FKR262180 FUN262175:FUN262180 GEJ262175:GEJ262180 GOF262175:GOF262180 GYB262175:GYB262180 HHX262175:HHX262180 HRT262175:HRT262180 IBP262175:IBP262180 ILL262175:ILL262180 IVH262175:IVH262180 JFD262175:JFD262180 JOZ262175:JOZ262180 JYV262175:JYV262180 KIR262175:KIR262180 KSN262175:KSN262180 LCJ262175:LCJ262180 LMF262175:LMF262180 LWB262175:LWB262180 MFX262175:MFX262180 MPT262175:MPT262180 MZP262175:MZP262180 NJL262175:NJL262180 NTH262175:NTH262180 ODD262175:ODD262180 OMZ262175:OMZ262180 OWV262175:OWV262180 PGR262175:PGR262180 PQN262175:PQN262180 QAJ262175:QAJ262180 QKF262175:QKF262180 QUB262175:QUB262180 RDX262175:RDX262180 RNT262175:RNT262180 RXP262175:RXP262180 SHL262175:SHL262180 SRH262175:SRH262180 TBD262175:TBD262180 TKZ262175:TKZ262180 TUV262175:TUV262180 UER262175:UER262180 UON262175:UON262180 UYJ262175:UYJ262180 VIF262175:VIF262180 VSB262175:VSB262180 WBX262175:WBX262180 WLT262175:WLT262180 WVP262175:WVP262180 H327711:H327716 JD327711:JD327716 SZ327711:SZ327716 ACV327711:ACV327716 AMR327711:AMR327716 AWN327711:AWN327716 BGJ327711:BGJ327716 BQF327711:BQF327716 CAB327711:CAB327716 CJX327711:CJX327716 CTT327711:CTT327716 DDP327711:DDP327716 DNL327711:DNL327716 DXH327711:DXH327716 EHD327711:EHD327716 EQZ327711:EQZ327716 FAV327711:FAV327716 FKR327711:FKR327716 FUN327711:FUN327716 GEJ327711:GEJ327716 GOF327711:GOF327716 GYB327711:GYB327716 HHX327711:HHX327716 HRT327711:HRT327716 IBP327711:IBP327716 ILL327711:ILL327716 IVH327711:IVH327716 JFD327711:JFD327716 JOZ327711:JOZ327716 JYV327711:JYV327716 KIR327711:KIR327716 KSN327711:KSN327716 LCJ327711:LCJ327716 LMF327711:LMF327716 LWB327711:LWB327716 MFX327711:MFX327716 MPT327711:MPT327716 MZP327711:MZP327716 NJL327711:NJL327716 NTH327711:NTH327716 ODD327711:ODD327716 OMZ327711:OMZ327716 OWV327711:OWV327716 PGR327711:PGR327716 PQN327711:PQN327716 QAJ327711:QAJ327716 QKF327711:QKF327716 QUB327711:QUB327716 RDX327711:RDX327716 RNT327711:RNT327716 RXP327711:RXP327716 SHL327711:SHL327716 SRH327711:SRH327716 TBD327711:TBD327716 TKZ327711:TKZ327716 TUV327711:TUV327716 UER327711:UER327716 UON327711:UON327716 UYJ327711:UYJ327716 VIF327711:VIF327716 VSB327711:VSB327716 WBX327711:WBX327716 WLT327711:WLT327716 WVP327711:WVP327716 H393247:H393252 JD393247:JD393252 SZ393247:SZ393252 ACV393247:ACV393252 AMR393247:AMR393252 AWN393247:AWN393252 BGJ393247:BGJ393252 BQF393247:BQF393252 CAB393247:CAB393252 CJX393247:CJX393252 CTT393247:CTT393252 DDP393247:DDP393252 DNL393247:DNL393252 DXH393247:DXH393252 EHD393247:EHD393252 EQZ393247:EQZ393252 FAV393247:FAV393252 FKR393247:FKR393252 FUN393247:FUN393252 GEJ393247:GEJ393252 GOF393247:GOF393252 GYB393247:GYB393252 HHX393247:HHX393252 HRT393247:HRT393252 IBP393247:IBP393252 ILL393247:ILL393252 IVH393247:IVH393252 JFD393247:JFD393252 JOZ393247:JOZ393252 JYV393247:JYV393252 KIR393247:KIR393252 KSN393247:KSN393252 LCJ393247:LCJ393252 LMF393247:LMF393252 LWB393247:LWB393252 MFX393247:MFX393252 MPT393247:MPT393252 MZP393247:MZP393252 NJL393247:NJL393252 NTH393247:NTH393252 ODD393247:ODD393252 OMZ393247:OMZ393252 OWV393247:OWV393252 PGR393247:PGR393252 PQN393247:PQN393252 QAJ393247:QAJ393252 QKF393247:QKF393252 QUB393247:QUB393252 RDX393247:RDX393252 RNT393247:RNT393252 RXP393247:RXP393252 SHL393247:SHL393252 SRH393247:SRH393252 TBD393247:TBD393252 TKZ393247:TKZ393252 TUV393247:TUV393252 UER393247:UER393252 UON393247:UON393252 UYJ393247:UYJ393252 VIF393247:VIF393252 VSB393247:VSB393252 WBX393247:WBX393252 WLT393247:WLT393252 WVP393247:WVP393252 H458783:H458788 JD458783:JD458788 SZ458783:SZ458788 ACV458783:ACV458788 AMR458783:AMR458788 AWN458783:AWN458788 BGJ458783:BGJ458788 BQF458783:BQF458788 CAB458783:CAB458788 CJX458783:CJX458788 CTT458783:CTT458788 DDP458783:DDP458788 DNL458783:DNL458788 DXH458783:DXH458788 EHD458783:EHD458788 EQZ458783:EQZ458788 FAV458783:FAV458788 FKR458783:FKR458788 FUN458783:FUN458788 GEJ458783:GEJ458788 GOF458783:GOF458788 GYB458783:GYB458788 HHX458783:HHX458788 HRT458783:HRT458788 IBP458783:IBP458788 ILL458783:ILL458788 IVH458783:IVH458788 JFD458783:JFD458788 JOZ458783:JOZ458788 JYV458783:JYV458788 KIR458783:KIR458788 KSN458783:KSN458788 LCJ458783:LCJ458788 LMF458783:LMF458788 LWB458783:LWB458788 MFX458783:MFX458788 MPT458783:MPT458788 MZP458783:MZP458788 NJL458783:NJL458788 NTH458783:NTH458788 ODD458783:ODD458788 OMZ458783:OMZ458788 OWV458783:OWV458788 PGR458783:PGR458788 PQN458783:PQN458788 QAJ458783:QAJ458788 QKF458783:QKF458788 QUB458783:QUB458788 RDX458783:RDX458788 RNT458783:RNT458788 RXP458783:RXP458788 SHL458783:SHL458788 SRH458783:SRH458788 TBD458783:TBD458788 TKZ458783:TKZ458788 TUV458783:TUV458788 UER458783:UER458788 UON458783:UON458788 UYJ458783:UYJ458788 VIF458783:VIF458788 VSB458783:VSB458788 WBX458783:WBX458788 WLT458783:WLT458788 WVP458783:WVP458788 H524319:H524324 JD524319:JD524324 SZ524319:SZ524324 ACV524319:ACV524324 AMR524319:AMR524324 AWN524319:AWN524324 BGJ524319:BGJ524324 BQF524319:BQF524324 CAB524319:CAB524324 CJX524319:CJX524324 CTT524319:CTT524324 DDP524319:DDP524324 DNL524319:DNL524324 DXH524319:DXH524324 EHD524319:EHD524324 EQZ524319:EQZ524324 FAV524319:FAV524324 FKR524319:FKR524324 FUN524319:FUN524324 GEJ524319:GEJ524324 GOF524319:GOF524324 GYB524319:GYB524324 HHX524319:HHX524324 HRT524319:HRT524324 IBP524319:IBP524324 ILL524319:ILL524324 IVH524319:IVH524324 JFD524319:JFD524324 JOZ524319:JOZ524324 JYV524319:JYV524324 KIR524319:KIR524324 KSN524319:KSN524324 LCJ524319:LCJ524324 LMF524319:LMF524324 LWB524319:LWB524324 MFX524319:MFX524324 MPT524319:MPT524324 MZP524319:MZP524324 NJL524319:NJL524324 NTH524319:NTH524324 ODD524319:ODD524324 OMZ524319:OMZ524324 OWV524319:OWV524324 PGR524319:PGR524324 PQN524319:PQN524324 QAJ524319:QAJ524324 QKF524319:QKF524324 QUB524319:QUB524324 RDX524319:RDX524324 RNT524319:RNT524324 RXP524319:RXP524324 SHL524319:SHL524324 SRH524319:SRH524324 TBD524319:TBD524324 TKZ524319:TKZ524324 TUV524319:TUV524324 UER524319:UER524324 UON524319:UON524324 UYJ524319:UYJ524324 VIF524319:VIF524324 VSB524319:VSB524324 WBX524319:WBX524324 WLT524319:WLT524324 WVP524319:WVP524324 H589855:H589860 JD589855:JD589860 SZ589855:SZ589860 ACV589855:ACV589860 AMR589855:AMR589860 AWN589855:AWN589860 BGJ589855:BGJ589860 BQF589855:BQF589860 CAB589855:CAB589860 CJX589855:CJX589860 CTT589855:CTT589860 DDP589855:DDP589860 DNL589855:DNL589860 DXH589855:DXH589860 EHD589855:EHD589860 EQZ589855:EQZ589860 FAV589855:FAV589860 FKR589855:FKR589860 FUN589855:FUN589860 GEJ589855:GEJ589860 GOF589855:GOF589860 GYB589855:GYB589860 HHX589855:HHX589860 HRT589855:HRT589860 IBP589855:IBP589860 ILL589855:ILL589860 IVH589855:IVH589860 JFD589855:JFD589860 JOZ589855:JOZ589860 JYV589855:JYV589860 KIR589855:KIR589860 KSN589855:KSN589860 LCJ589855:LCJ589860 LMF589855:LMF589860 LWB589855:LWB589860 MFX589855:MFX589860 MPT589855:MPT589860 MZP589855:MZP589860 NJL589855:NJL589860 NTH589855:NTH589860 ODD589855:ODD589860 OMZ589855:OMZ589860 OWV589855:OWV589860 PGR589855:PGR589860 PQN589855:PQN589860 QAJ589855:QAJ589860 QKF589855:QKF589860 QUB589855:QUB589860 RDX589855:RDX589860 RNT589855:RNT589860 RXP589855:RXP589860 SHL589855:SHL589860 SRH589855:SRH589860 TBD589855:TBD589860 TKZ589855:TKZ589860 TUV589855:TUV589860 UER589855:UER589860 UON589855:UON589860 UYJ589855:UYJ589860 VIF589855:VIF589860 VSB589855:VSB589860 WBX589855:WBX589860 WLT589855:WLT589860 WVP589855:WVP589860 H655391:H655396 JD655391:JD655396 SZ655391:SZ655396 ACV655391:ACV655396 AMR655391:AMR655396 AWN655391:AWN655396 BGJ655391:BGJ655396 BQF655391:BQF655396 CAB655391:CAB655396 CJX655391:CJX655396 CTT655391:CTT655396 DDP655391:DDP655396 DNL655391:DNL655396 DXH655391:DXH655396 EHD655391:EHD655396 EQZ655391:EQZ655396 FAV655391:FAV655396 FKR655391:FKR655396 FUN655391:FUN655396 GEJ655391:GEJ655396 GOF655391:GOF655396 GYB655391:GYB655396 HHX655391:HHX655396 HRT655391:HRT655396 IBP655391:IBP655396 ILL655391:ILL655396 IVH655391:IVH655396 JFD655391:JFD655396 JOZ655391:JOZ655396 JYV655391:JYV655396 KIR655391:KIR655396 KSN655391:KSN655396 LCJ655391:LCJ655396 LMF655391:LMF655396 LWB655391:LWB655396 MFX655391:MFX655396 MPT655391:MPT655396 MZP655391:MZP655396 NJL655391:NJL655396 NTH655391:NTH655396 ODD655391:ODD655396 OMZ655391:OMZ655396 OWV655391:OWV655396 PGR655391:PGR655396 PQN655391:PQN655396 QAJ655391:QAJ655396 QKF655391:QKF655396 QUB655391:QUB655396 RDX655391:RDX655396 RNT655391:RNT655396 RXP655391:RXP655396 SHL655391:SHL655396 SRH655391:SRH655396 TBD655391:TBD655396 TKZ655391:TKZ655396 TUV655391:TUV655396 UER655391:UER655396 UON655391:UON655396 UYJ655391:UYJ655396 VIF655391:VIF655396 VSB655391:VSB655396 WBX655391:WBX655396 WLT655391:WLT655396 WVP655391:WVP655396 H720927:H720932 JD720927:JD720932 SZ720927:SZ720932 ACV720927:ACV720932 AMR720927:AMR720932 AWN720927:AWN720932 BGJ720927:BGJ720932 BQF720927:BQF720932 CAB720927:CAB720932 CJX720927:CJX720932 CTT720927:CTT720932 DDP720927:DDP720932 DNL720927:DNL720932 DXH720927:DXH720932 EHD720927:EHD720932 EQZ720927:EQZ720932 FAV720927:FAV720932 FKR720927:FKR720932 FUN720927:FUN720932 GEJ720927:GEJ720932 GOF720927:GOF720932 GYB720927:GYB720932 HHX720927:HHX720932 HRT720927:HRT720932 IBP720927:IBP720932 ILL720927:ILL720932 IVH720927:IVH720932 JFD720927:JFD720932 JOZ720927:JOZ720932 JYV720927:JYV720932 KIR720927:KIR720932 KSN720927:KSN720932 LCJ720927:LCJ720932 LMF720927:LMF720932 LWB720927:LWB720932 MFX720927:MFX720932 MPT720927:MPT720932 MZP720927:MZP720932 NJL720927:NJL720932 NTH720927:NTH720932 ODD720927:ODD720932 OMZ720927:OMZ720932 OWV720927:OWV720932 PGR720927:PGR720932 PQN720927:PQN720932 QAJ720927:QAJ720932 QKF720927:QKF720932 QUB720927:QUB720932 RDX720927:RDX720932 RNT720927:RNT720932 RXP720927:RXP720932 SHL720927:SHL720932 SRH720927:SRH720932 TBD720927:TBD720932 TKZ720927:TKZ720932 TUV720927:TUV720932 UER720927:UER720932 UON720927:UON720932 UYJ720927:UYJ720932 VIF720927:VIF720932 VSB720927:VSB720932 WBX720927:WBX720932 WLT720927:WLT720932 WVP720927:WVP720932 H786463:H786468 JD786463:JD786468 SZ786463:SZ786468 ACV786463:ACV786468 AMR786463:AMR786468 AWN786463:AWN786468 BGJ786463:BGJ786468 BQF786463:BQF786468 CAB786463:CAB786468 CJX786463:CJX786468 CTT786463:CTT786468 DDP786463:DDP786468 DNL786463:DNL786468 DXH786463:DXH786468 EHD786463:EHD786468 EQZ786463:EQZ786468 FAV786463:FAV786468 FKR786463:FKR786468 FUN786463:FUN786468 GEJ786463:GEJ786468 GOF786463:GOF786468 GYB786463:GYB786468 HHX786463:HHX786468 HRT786463:HRT786468 IBP786463:IBP786468 ILL786463:ILL786468 IVH786463:IVH786468 JFD786463:JFD786468 JOZ786463:JOZ786468 JYV786463:JYV786468 KIR786463:KIR786468 KSN786463:KSN786468 LCJ786463:LCJ786468 LMF786463:LMF786468 LWB786463:LWB786468 MFX786463:MFX786468 MPT786463:MPT786468 MZP786463:MZP786468 NJL786463:NJL786468 NTH786463:NTH786468 ODD786463:ODD786468 OMZ786463:OMZ786468 OWV786463:OWV786468 PGR786463:PGR786468 PQN786463:PQN786468 QAJ786463:QAJ786468 QKF786463:QKF786468 QUB786463:QUB786468 RDX786463:RDX786468 RNT786463:RNT786468 RXP786463:RXP786468 SHL786463:SHL786468 SRH786463:SRH786468 TBD786463:TBD786468 TKZ786463:TKZ786468 TUV786463:TUV786468 UER786463:UER786468 UON786463:UON786468 UYJ786463:UYJ786468 VIF786463:VIF786468 VSB786463:VSB786468 WBX786463:WBX786468 WLT786463:WLT786468 WVP786463:WVP786468 H851999:H852004 JD851999:JD852004 SZ851999:SZ852004 ACV851999:ACV852004 AMR851999:AMR852004 AWN851999:AWN852004 BGJ851999:BGJ852004 BQF851999:BQF852004 CAB851999:CAB852004 CJX851999:CJX852004 CTT851999:CTT852004 DDP851999:DDP852004 DNL851999:DNL852004 DXH851999:DXH852004 EHD851999:EHD852004 EQZ851999:EQZ852004 FAV851999:FAV852004 FKR851999:FKR852004 FUN851999:FUN852004 GEJ851999:GEJ852004 GOF851999:GOF852004 GYB851999:GYB852004 HHX851999:HHX852004 HRT851999:HRT852004 IBP851999:IBP852004 ILL851999:ILL852004 IVH851999:IVH852004 JFD851999:JFD852004 JOZ851999:JOZ852004 JYV851999:JYV852004 KIR851999:KIR852004 KSN851999:KSN852004 LCJ851999:LCJ852004 LMF851999:LMF852004 LWB851999:LWB852004 MFX851999:MFX852004 MPT851999:MPT852004 MZP851999:MZP852004 NJL851999:NJL852004 NTH851999:NTH852004 ODD851999:ODD852004 OMZ851999:OMZ852004 OWV851999:OWV852004 PGR851999:PGR852004 PQN851999:PQN852004 QAJ851999:QAJ852004 QKF851999:QKF852004 QUB851999:QUB852004 RDX851999:RDX852004 RNT851999:RNT852004 RXP851999:RXP852004 SHL851999:SHL852004 SRH851999:SRH852004 TBD851999:TBD852004 TKZ851999:TKZ852004 TUV851999:TUV852004 UER851999:UER852004 UON851999:UON852004 UYJ851999:UYJ852004 VIF851999:VIF852004 VSB851999:VSB852004 WBX851999:WBX852004 WLT851999:WLT852004 WVP851999:WVP852004 H917535:H917540 JD917535:JD917540 SZ917535:SZ917540 ACV917535:ACV917540 AMR917535:AMR917540 AWN917535:AWN917540 BGJ917535:BGJ917540 BQF917535:BQF917540 CAB917535:CAB917540 CJX917535:CJX917540 CTT917535:CTT917540 DDP917535:DDP917540 DNL917535:DNL917540 DXH917535:DXH917540 EHD917535:EHD917540 EQZ917535:EQZ917540 FAV917535:FAV917540 FKR917535:FKR917540 FUN917535:FUN917540 GEJ917535:GEJ917540 GOF917535:GOF917540 GYB917535:GYB917540 HHX917535:HHX917540 HRT917535:HRT917540 IBP917535:IBP917540 ILL917535:ILL917540 IVH917535:IVH917540 JFD917535:JFD917540 JOZ917535:JOZ917540 JYV917535:JYV917540 KIR917535:KIR917540 KSN917535:KSN917540 LCJ917535:LCJ917540 LMF917535:LMF917540 LWB917535:LWB917540 MFX917535:MFX917540 MPT917535:MPT917540 MZP917535:MZP917540 NJL917535:NJL917540 NTH917535:NTH917540 ODD917535:ODD917540 OMZ917535:OMZ917540 OWV917535:OWV917540 PGR917535:PGR917540 PQN917535:PQN917540 QAJ917535:QAJ917540 QKF917535:QKF917540 QUB917535:QUB917540 RDX917535:RDX917540 RNT917535:RNT917540 RXP917535:RXP917540 SHL917535:SHL917540 SRH917535:SRH917540 TBD917535:TBD917540 TKZ917535:TKZ917540 TUV917535:TUV917540 UER917535:UER917540 UON917535:UON917540 UYJ917535:UYJ917540 VIF917535:VIF917540 VSB917535:VSB917540 WBX917535:WBX917540 WLT917535:WLT917540 WVP917535:WVP917540 H983071:H983076 JD983071:JD983076 SZ983071:SZ983076 ACV983071:ACV983076 AMR983071:AMR983076 AWN983071:AWN983076 BGJ983071:BGJ983076 BQF983071:BQF983076 CAB983071:CAB983076 CJX983071:CJX983076 CTT983071:CTT983076 DDP983071:DDP983076 DNL983071:DNL983076 DXH983071:DXH983076 EHD983071:EHD983076 EQZ983071:EQZ983076 FAV983071:FAV983076 FKR983071:FKR983076 FUN983071:FUN983076 GEJ983071:GEJ983076 GOF983071:GOF983076 GYB983071:GYB983076 HHX983071:HHX983076 HRT983071:HRT983076 IBP983071:IBP983076 ILL983071:ILL983076 IVH983071:IVH983076 JFD983071:JFD983076 JOZ983071:JOZ983076 JYV983071:JYV983076 KIR983071:KIR983076 KSN983071:KSN983076 LCJ983071:LCJ983076 LMF983071:LMF983076 LWB983071:LWB983076 MFX983071:MFX983076 MPT983071:MPT983076 MZP983071:MZP983076 NJL983071:NJL983076 NTH983071:NTH983076 ODD983071:ODD983076 OMZ983071:OMZ983076 OWV983071:OWV983076 PGR983071:PGR983076 PQN983071:PQN983076 QAJ983071:QAJ983076 QKF983071:QKF983076 QUB983071:QUB983076 RDX983071:RDX983076 RNT983071:RNT983076 RXP983071:RXP983076 SHL983071:SHL983076 SRH983071:SRH983076 TBD983071:TBD983076 TKZ983071:TKZ983076 TUV983071:TUV983076 UER983071:UER983076 UON983071:UON983076 UYJ983071:UYJ983076 VIF983071:VIF983076 VSB983071:VSB983076 WBX983071:WBX983076 WLT983071:WLT983076 WVP983071:WVP983076 H10:H15 JD10:JD15 SZ10:SZ15 ACV10:ACV15 AMR10:AMR15 AWN10:AWN15 BGJ10:BGJ15 BQF10:BQF15 CAB10:CAB15 CJX10:CJX15 CTT10:CTT15 DDP10:DDP15 DNL10:DNL15 DXH10:DXH15 EHD10:EHD15 EQZ10:EQZ15 FAV10:FAV15 FKR10:FKR15 FUN10:FUN15 GEJ10:GEJ15 GOF10:GOF15 GYB10:GYB15 HHX10:HHX15 HRT10:HRT15 IBP10:IBP15 ILL10:ILL15 IVH10:IVH15 JFD10:JFD15 JOZ10:JOZ15 JYV10:JYV15 KIR10:KIR15 KSN10:KSN15 LCJ10:LCJ15 LMF10:LMF15 LWB10:LWB15 MFX10:MFX15 MPT10:MPT15 MZP10:MZP15 NJL10:NJL15 NTH10:NTH15 ODD10:ODD15 OMZ10:OMZ15 OWV10:OWV15 PGR10:PGR15 PQN10:PQN15 QAJ10:QAJ15 QKF10:QKF15 QUB10:QUB15 RDX10:RDX15 RNT10:RNT15 RXP10:RXP15 SHL10:SHL15 SRH10:SRH15 TBD10:TBD15 TKZ10:TKZ15 TUV10:TUV15 UER10:UER15 UON10:UON15 UYJ10:UYJ15 VIF10:VIF15 VSB10:VSB15 WBX10:WBX15 WLT10:WLT15 WVP10:WVP15 H65546:H65551 JD65546:JD65551 SZ65546:SZ65551 ACV65546:ACV65551 AMR65546:AMR65551 AWN65546:AWN65551 BGJ65546:BGJ65551 BQF65546:BQF65551 CAB65546:CAB65551 CJX65546:CJX65551 CTT65546:CTT65551 DDP65546:DDP65551 DNL65546:DNL65551 DXH65546:DXH65551 EHD65546:EHD65551 EQZ65546:EQZ65551 FAV65546:FAV65551 FKR65546:FKR65551 FUN65546:FUN65551 GEJ65546:GEJ65551 GOF65546:GOF65551 GYB65546:GYB65551 HHX65546:HHX65551 HRT65546:HRT65551 IBP65546:IBP65551 ILL65546:ILL65551 IVH65546:IVH65551 JFD65546:JFD65551 JOZ65546:JOZ65551 JYV65546:JYV65551 KIR65546:KIR65551 KSN65546:KSN65551 LCJ65546:LCJ65551 LMF65546:LMF65551 LWB65546:LWB65551 MFX65546:MFX65551 MPT65546:MPT65551 MZP65546:MZP65551 NJL65546:NJL65551 NTH65546:NTH65551 ODD65546:ODD65551 OMZ65546:OMZ65551 OWV65546:OWV65551 PGR65546:PGR65551 PQN65546:PQN65551 QAJ65546:QAJ65551 QKF65546:QKF65551 QUB65546:QUB65551 RDX65546:RDX65551 RNT65546:RNT65551 RXP65546:RXP65551 SHL65546:SHL65551 SRH65546:SRH65551 TBD65546:TBD65551 TKZ65546:TKZ65551 TUV65546:TUV65551 UER65546:UER65551 UON65546:UON65551 UYJ65546:UYJ65551 VIF65546:VIF65551 VSB65546:VSB65551 WBX65546:WBX65551 WLT65546:WLT65551 WVP65546:WVP65551 H131082:H131087 JD131082:JD131087 SZ131082:SZ131087 ACV131082:ACV131087 AMR131082:AMR131087 AWN131082:AWN131087 BGJ131082:BGJ131087 BQF131082:BQF131087 CAB131082:CAB131087 CJX131082:CJX131087 CTT131082:CTT131087 DDP131082:DDP131087 DNL131082:DNL131087 DXH131082:DXH131087 EHD131082:EHD131087 EQZ131082:EQZ131087 FAV131082:FAV131087 FKR131082:FKR131087 FUN131082:FUN131087 GEJ131082:GEJ131087 GOF131082:GOF131087 GYB131082:GYB131087 HHX131082:HHX131087 HRT131082:HRT131087 IBP131082:IBP131087 ILL131082:ILL131087 IVH131082:IVH131087 JFD131082:JFD131087 JOZ131082:JOZ131087 JYV131082:JYV131087 KIR131082:KIR131087 KSN131082:KSN131087 LCJ131082:LCJ131087 LMF131082:LMF131087 LWB131082:LWB131087 MFX131082:MFX131087 MPT131082:MPT131087 MZP131082:MZP131087 NJL131082:NJL131087 NTH131082:NTH131087 ODD131082:ODD131087 OMZ131082:OMZ131087 OWV131082:OWV131087 PGR131082:PGR131087 PQN131082:PQN131087 QAJ131082:QAJ131087 QKF131082:QKF131087 QUB131082:QUB131087 RDX131082:RDX131087 RNT131082:RNT131087 RXP131082:RXP131087 SHL131082:SHL131087 SRH131082:SRH131087 TBD131082:TBD131087 TKZ131082:TKZ131087 TUV131082:TUV131087 UER131082:UER131087 UON131082:UON131087 UYJ131082:UYJ131087 VIF131082:VIF131087 VSB131082:VSB131087 WBX131082:WBX131087 WLT131082:WLT131087 WVP131082:WVP131087 H196618:H196623 JD196618:JD196623 SZ196618:SZ196623 ACV196618:ACV196623 AMR196618:AMR196623 AWN196618:AWN196623 BGJ196618:BGJ196623 BQF196618:BQF196623 CAB196618:CAB196623 CJX196618:CJX196623 CTT196618:CTT196623 DDP196618:DDP196623 DNL196618:DNL196623 DXH196618:DXH196623 EHD196618:EHD196623 EQZ196618:EQZ196623 FAV196618:FAV196623 FKR196618:FKR196623 FUN196618:FUN196623 GEJ196618:GEJ196623 GOF196618:GOF196623 GYB196618:GYB196623 HHX196618:HHX196623 HRT196618:HRT196623 IBP196618:IBP196623 ILL196618:ILL196623 IVH196618:IVH196623 JFD196618:JFD196623 JOZ196618:JOZ196623 JYV196618:JYV196623 KIR196618:KIR196623 KSN196618:KSN196623 LCJ196618:LCJ196623 LMF196618:LMF196623 LWB196618:LWB196623 MFX196618:MFX196623 MPT196618:MPT196623 MZP196618:MZP196623 NJL196618:NJL196623 NTH196618:NTH196623 ODD196618:ODD196623 OMZ196618:OMZ196623 OWV196618:OWV196623 PGR196618:PGR196623 PQN196618:PQN196623 QAJ196618:QAJ196623 QKF196618:QKF196623 QUB196618:QUB196623 RDX196618:RDX196623 RNT196618:RNT196623 RXP196618:RXP196623 SHL196618:SHL196623 SRH196618:SRH196623 TBD196618:TBD196623 TKZ196618:TKZ196623 TUV196618:TUV196623 UER196618:UER196623 UON196618:UON196623 UYJ196618:UYJ196623 VIF196618:VIF196623 VSB196618:VSB196623 WBX196618:WBX196623 WLT196618:WLT196623 WVP196618:WVP196623 H262154:H262159 JD262154:JD262159 SZ262154:SZ262159 ACV262154:ACV262159 AMR262154:AMR262159 AWN262154:AWN262159 BGJ262154:BGJ262159 BQF262154:BQF262159 CAB262154:CAB262159 CJX262154:CJX262159 CTT262154:CTT262159 DDP262154:DDP262159 DNL262154:DNL262159 DXH262154:DXH262159 EHD262154:EHD262159 EQZ262154:EQZ262159 FAV262154:FAV262159 FKR262154:FKR262159 FUN262154:FUN262159 GEJ262154:GEJ262159 GOF262154:GOF262159 GYB262154:GYB262159 HHX262154:HHX262159 HRT262154:HRT262159 IBP262154:IBP262159 ILL262154:ILL262159 IVH262154:IVH262159 JFD262154:JFD262159 JOZ262154:JOZ262159 JYV262154:JYV262159 KIR262154:KIR262159 KSN262154:KSN262159 LCJ262154:LCJ262159 LMF262154:LMF262159 LWB262154:LWB262159 MFX262154:MFX262159 MPT262154:MPT262159 MZP262154:MZP262159 NJL262154:NJL262159 NTH262154:NTH262159 ODD262154:ODD262159 OMZ262154:OMZ262159 OWV262154:OWV262159 PGR262154:PGR262159 PQN262154:PQN262159 QAJ262154:QAJ262159 QKF262154:QKF262159 QUB262154:QUB262159 RDX262154:RDX262159 RNT262154:RNT262159 RXP262154:RXP262159 SHL262154:SHL262159 SRH262154:SRH262159 TBD262154:TBD262159 TKZ262154:TKZ262159 TUV262154:TUV262159 UER262154:UER262159 UON262154:UON262159 UYJ262154:UYJ262159 VIF262154:VIF262159 VSB262154:VSB262159 WBX262154:WBX262159 WLT262154:WLT262159 WVP262154:WVP262159 H327690:H327695 JD327690:JD327695 SZ327690:SZ327695 ACV327690:ACV327695 AMR327690:AMR327695 AWN327690:AWN327695 BGJ327690:BGJ327695 BQF327690:BQF327695 CAB327690:CAB327695 CJX327690:CJX327695 CTT327690:CTT327695 DDP327690:DDP327695 DNL327690:DNL327695 DXH327690:DXH327695 EHD327690:EHD327695 EQZ327690:EQZ327695 FAV327690:FAV327695 FKR327690:FKR327695 FUN327690:FUN327695 GEJ327690:GEJ327695 GOF327690:GOF327695 GYB327690:GYB327695 HHX327690:HHX327695 HRT327690:HRT327695 IBP327690:IBP327695 ILL327690:ILL327695 IVH327690:IVH327695 JFD327690:JFD327695 JOZ327690:JOZ327695 JYV327690:JYV327695 KIR327690:KIR327695 KSN327690:KSN327695 LCJ327690:LCJ327695 LMF327690:LMF327695 LWB327690:LWB327695 MFX327690:MFX327695 MPT327690:MPT327695 MZP327690:MZP327695 NJL327690:NJL327695 NTH327690:NTH327695 ODD327690:ODD327695 OMZ327690:OMZ327695 OWV327690:OWV327695 PGR327690:PGR327695 PQN327690:PQN327695 QAJ327690:QAJ327695 QKF327690:QKF327695 QUB327690:QUB327695 RDX327690:RDX327695 RNT327690:RNT327695 RXP327690:RXP327695 SHL327690:SHL327695 SRH327690:SRH327695 TBD327690:TBD327695 TKZ327690:TKZ327695 TUV327690:TUV327695 UER327690:UER327695 UON327690:UON327695 UYJ327690:UYJ327695 VIF327690:VIF327695 VSB327690:VSB327695 WBX327690:WBX327695 WLT327690:WLT327695 WVP327690:WVP327695 H393226:H393231 JD393226:JD393231 SZ393226:SZ393231 ACV393226:ACV393231 AMR393226:AMR393231 AWN393226:AWN393231 BGJ393226:BGJ393231 BQF393226:BQF393231 CAB393226:CAB393231 CJX393226:CJX393231 CTT393226:CTT393231 DDP393226:DDP393231 DNL393226:DNL393231 DXH393226:DXH393231 EHD393226:EHD393231 EQZ393226:EQZ393231 FAV393226:FAV393231 FKR393226:FKR393231 FUN393226:FUN393231 GEJ393226:GEJ393231 GOF393226:GOF393231 GYB393226:GYB393231 HHX393226:HHX393231 HRT393226:HRT393231 IBP393226:IBP393231 ILL393226:ILL393231 IVH393226:IVH393231 JFD393226:JFD393231 JOZ393226:JOZ393231 JYV393226:JYV393231 KIR393226:KIR393231 KSN393226:KSN393231 LCJ393226:LCJ393231 LMF393226:LMF393231 LWB393226:LWB393231 MFX393226:MFX393231 MPT393226:MPT393231 MZP393226:MZP393231 NJL393226:NJL393231 NTH393226:NTH393231 ODD393226:ODD393231 OMZ393226:OMZ393231 OWV393226:OWV393231 PGR393226:PGR393231 PQN393226:PQN393231 QAJ393226:QAJ393231 QKF393226:QKF393231 QUB393226:QUB393231 RDX393226:RDX393231 RNT393226:RNT393231 RXP393226:RXP393231 SHL393226:SHL393231 SRH393226:SRH393231 TBD393226:TBD393231 TKZ393226:TKZ393231 TUV393226:TUV393231 UER393226:UER393231 UON393226:UON393231 UYJ393226:UYJ393231 VIF393226:VIF393231 VSB393226:VSB393231 WBX393226:WBX393231 WLT393226:WLT393231 WVP393226:WVP393231 H458762:H458767 JD458762:JD458767 SZ458762:SZ458767 ACV458762:ACV458767 AMR458762:AMR458767 AWN458762:AWN458767 BGJ458762:BGJ458767 BQF458762:BQF458767 CAB458762:CAB458767 CJX458762:CJX458767 CTT458762:CTT458767 DDP458762:DDP458767 DNL458762:DNL458767 DXH458762:DXH458767 EHD458762:EHD458767 EQZ458762:EQZ458767 FAV458762:FAV458767 FKR458762:FKR458767 FUN458762:FUN458767 GEJ458762:GEJ458767 GOF458762:GOF458767 GYB458762:GYB458767 HHX458762:HHX458767 HRT458762:HRT458767 IBP458762:IBP458767 ILL458762:ILL458767 IVH458762:IVH458767 JFD458762:JFD458767 JOZ458762:JOZ458767 JYV458762:JYV458767 KIR458762:KIR458767 KSN458762:KSN458767 LCJ458762:LCJ458767 LMF458762:LMF458767 LWB458762:LWB458767 MFX458762:MFX458767 MPT458762:MPT458767 MZP458762:MZP458767 NJL458762:NJL458767 NTH458762:NTH458767 ODD458762:ODD458767 OMZ458762:OMZ458767 OWV458762:OWV458767 PGR458762:PGR458767 PQN458762:PQN458767 QAJ458762:QAJ458767 QKF458762:QKF458767 QUB458762:QUB458767 RDX458762:RDX458767 RNT458762:RNT458767 RXP458762:RXP458767 SHL458762:SHL458767 SRH458762:SRH458767 TBD458762:TBD458767 TKZ458762:TKZ458767 TUV458762:TUV458767 UER458762:UER458767 UON458762:UON458767 UYJ458762:UYJ458767 VIF458762:VIF458767 VSB458762:VSB458767 WBX458762:WBX458767 WLT458762:WLT458767 WVP458762:WVP458767 H524298:H524303 JD524298:JD524303 SZ524298:SZ524303 ACV524298:ACV524303 AMR524298:AMR524303 AWN524298:AWN524303 BGJ524298:BGJ524303 BQF524298:BQF524303 CAB524298:CAB524303 CJX524298:CJX524303 CTT524298:CTT524303 DDP524298:DDP524303 DNL524298:DNL524303 DXH524298:DXH524303 EHD524298:EHD524303 EQZ524298:EQZ524303 FAV524298:FAV524303 FKR524298:FKR524303 FUN524298:FUN524303 GEJ524298:GEJ524303 GOF524298:GOF524303 GYB524298:GYB524303 HHX524298:HHX524303 HRT524298:HRT524303 IBP524298:IBP524303 ILL524298:ILL524303 IVH524298:IVH524303 JFD524298:JFD524303 JOZ524298:JOZ524303 JYV524298:JYV524303 KIR524298:KIR524303 KSN524298:KSN524303 LCJ524298:LCJ524303 LMF524298:LMF524303 LWB524298:LWB524303 MFX524298:MFX524303 MPT524298:MPT524303 MZP524298:MZP524303 NJL524298:NJL524303 NTH524298:NTH524303 ODD524298:ODD524303 OMZ524298:OMZ524303 OWV524298:OWV524303 PGR524298:PGR524303 PQN524298:PQN524303 QAJ524298:QAJ524303 QKF524298:QKF524303 QUB524298:QUB524303 RDX524298:RDX524303 RNT524298:RNT524303 RXP524298:RXP524303 SHL524298:SHL524303 SRH524298:SRH524303 TBD524298:TBD524303 TKZ524298:TKZ524303 TUV524298:TUV524303 UER524298:UER524303 UON524298:UON524303 UYJ524298:UYJ524303 VIF524298:VIF524303 VSB524298:VSB524303 WBX524298:WBX524303 WLT524298:WLT524303 WVP524298:WVP524303 H589834:H589839 JD589834:JD589839 SZ589834:SZ589839 ACV589834:ACV589839 AMR589834:AMR589839 AWN589834:AWN589839 BGJ589834:BGJ589839 BQF589834:BQF589839 CAB589834:CAB589839 CJX589834:CJX589839 CTT589834:CTT589839 DDP589834:DDP589839 DNL589834:DNL589839 DXH589834:DXH589839 EHD589834:EHD589839 EQZ589834:EQZ589839 FAV589834:FAV589839 FKR589834:FKR589839 FUN589834:FUN589839 GEJ589834:GEJ589839 GOF589834:GOF589839 GYB589834:GYB589839 HHX589834:HHX589839 HRT589834:HRT589839 IBP589834:IBP589839 ILL589834:ILL589839 IVH589834:IVH589839 JFD589834:JFD589839 JOZ589834:JOZ589839 JYV589834:JYV589839 KIR589834:KIR589839 KSN589834:KSN589839 LCJ589834:LCJ589839 LMF589834:LMF589839 LWB589834:LWB589839 MFX589834:MFX589839 MPT589834:MPT589839 MZP589834:MZP589839 NJL589834:NJL589839 NTH589834:NTH589839 ODD589834:ODD589839 OMZ589834:OMZ589839 OWV589834:OWV589839 PGR589834:PGR589839 PQN589834:PQN589839 QAJ589834:QAJ589839 QKF589834:QKF589839 QUB589834:QUB589839 RDX589834:RDX589839 RNT589834:RNT589839 RXP589834:RXP589839 SHL589834:SHL589839 SRH589834:SRH589839 TBD589834:TBD589839 TKZ589834:TKZ589839 TUV589834:TUV589839 UER589834:UER589839 UON589834:UON589839 UYJ589834:UYJ589839 VIF589834:VIF589839 VSB589834:VSB589839 WBX589834:WBX589839 WLT589834:WLT589839 WVP589834:WVP589839 H655370:H655375 JD655370:JD655375 SZ655370:SZ655375 ACV655370:ACV655375 AMR655370:AMR655375 AWN655370:AWN655375 BGJ655370:BGJ655375 BQF655370:BQF655375 CAB655370:CAB655375 CJX655370:CJX655375 CTT655370:CTT655375 DDP655370:DDP655375 DNL655370:DNL655375 DXH655370:DXH655375 EHD655370:EHD655375 EQZ655370:EQZ655375 FAV655370:FAV655375 FKR655370:FKR655375 FUN655370:FUN655375 GEJ655370:GEJ655375 GOF655370:GOF655375 GYB655370:GYB655375 HHX655370:HHX655375 HRT655370:HRT655375 IBP655370:IBP655375 ILL655370:ILL655375 IVH655370:IVH655375 JFD655370:JFD655375 JOZ655370:JOZ655375 JYV655370:JYV655375 KIR655370:KIR655375 KSN655370:KSN655375 LCJ655370:LCJ655375 LMF655370:LMF655375 LWB655370:LWB655375 MFX655370:MFX655375 MPT655370:MPT655375 MZP655370:MZP655375 NJL655370:NJL655375 NTH655370:NTH655375 ODD655370:ODD655375 OMZ655370:OMZ655375 OWV655370:OWV655375 PGR655370:PGR655375 PQN655370:PQN655375 QAJ655370:QAJ655375 QKF655370:QKF655375 QUB655370:QUB655375 RDX655370:RDX655375 RNT655370:RNT655375 RXP655370:RXP655375 SHL655370:SHL655375 SRH655370:SRH655375 TBD655370:TBD655375 TKZ655370:TKZ655375 TUV655370:TUV655375 UER655370:UER655375 UON655370:UON655375 UYJ655370:UYJ655375 VIF655370:VIF655375 VSB655370:VSB655375 WBX655370:WBX655375 WLT655370:WLT655375 WVP655370:WVP655375 H720906:H720911 JD720906:JD720911 SZ720906:SZ720911 ACV720906:ACV720911 AMR720906:AMR720911 AWN720906:AWN720911 BGJ720906:BGJ720911 BQF720906:BQF720911 CAB720906:CAB720911 CJX720906:CJX720911 CTT720906:CTT720911 DDP720906:DDP720911 DNL720906:DNL720911 DXH720906:DXH720911 EHD720906:EHD720911 EQZ720906:EQZ720911 FAV720906:FAV720911 FKR720906:FKR720911 FUN720906:FUN720911 GEJ720906:GEJ720911 GOF720906:GOF720911 GYB720906:GYB720911 HHX720906:HHX720911 HRT720906:HRT720911 IBP720906:IBP720911 ILL720906:ILL720911 IVH720906:IVH720911 JFD720906:JFD720911 JOZ720906:JOZ720911 JYV720906:JYV720911 KIR720906:KIR720911 KSN720906:KSN720911 LCJ720906:LCJ720911 LMF720906:LMF720911 LWB720906:LWB720911 MFX720906:MFX720911 MPT720906:MPT720911 MZP720906:MZP720911 NJL720906:NJL720911 NTH720906:NTH720911 ODD720906:ODD720911 OMZ720906:OMZ720911 OWV720906:OWV720911 PGR720906:PGR720911 PQN720906:PQN720911 QAJ720906:QAJ720911 QKF720906:QKF720911 QUB720906:QUB720911 RDX720906:RDX720911 RNT720906:RNT720911 RXP720906:RXP720911 SHL720906:SHL720911 SRH720906:SRH720911 TBD720906:TBD720911 TKZ720906:TKZ720911 TUV720906:TUV720911 UER720906:UER720911 UON720906:UON720911 UYJ720906:UYJ720911 VIF720906:VIF720911 VSB720906:VSB720911 WBX720906:WBX720911 WLT720906:WLT720911 WVP720906:WVP720911 H786442:H786447 JD786442:JD786447 SZ786442:SZ786447 ACV786442:ACV786447 AMR786442:AMR786447 AWN786442:AWN786447 BGJ786442:BGJ786447 BQF786442:BQF786447 CAB786442:CAB786447 CJX786442:CJX786447 CTT786442:CTT786447 DDP786442:DDP786447 DNL786442:DNL786447 DXH786442:DXH786447 EHD786442:EHD786447 EQZ786442:EQZ786447 FAV786442:FAV786447 FKR786442:FKR786447 FUN786442:FUN786447 GEJ786442:GEJ786447 GOF786442:GOF786447 GYB786442:GYB786447 HHX786442:HHX786447 HRT786442:HRT786447 IBP786442:IBP786447 ILL786442:ILL786447 IVH786442:IVH786447 JFD786442:JFD786447 JOZ786442:JOZ786447 JYV786442:JYV786447 KIR786442:KIR786447 KSN786442:KSN786447 LCJ786442:LCJ786447 LMF786442:LMF786447 LWB786442:LWB786447 MFX786442:MFX786447 MPT786442:MPT786447 MZP786442:MZP786447 NJL786442:NJL786447 NTH786442:NTH786447 ODD786442:ODD786447 OMZ786442:OMZ786447 OWV786442:OWV786447 PGR786442:PGR786447 PQN786442:PQN786447 QAJ786442:QAJ786447 QKF786442:QKF786447 QUB786442:QUB786447 RDX786442:RDX786447 RNT786442:RNT786447 RXP786442:RXP786447 SHL786442:SHL786447 SRH786442:SRH786447 TBD786442:TBD786447 TKZ786442:TKZ786447 TUV786442:TUV786447 UER786442:UER786447 UON786442:UON786447 UYJ786442:UYJ786447 VIF786442:VIF786447 VSB786442:VSB786447 WBX786442:WBX786447 WLT786442:WLT786447 WVP786442:WVP786447 H851978:H851983 JD851978:JD851983 SZ851978:SZ851983 ACV851978:ACV851983 AMR851978:AMR851983 AWN851978:AWN851983 BGJ851978:BGJ851983 BQF851978:BQF851983 CAB851978:CAB851983 CJX851978:CJX851983 CTT851978:CTT851983 DDP851978:DDP851983 DNL851978:DNL851983 DXH851978:DXH851983 EHD851978:EHD851983 EQZ851978:EQZ851983 FAV851978:FAV851983 FKR851978:FKR851983 FUN851978:FUN851983 GEJ851978:GEJ851983 GOF851978:GOF851983 GYB851978:GYB851983 HHX851978:HHX851983 HRT851978:HRT851983 IBP851978:IBP851983 ILL851978:ILL851983 IVH851978:IVH851983 JFD851978:JFD851983 JOZ851978:JOZ851983 JYV851978:JYV851983 KIR851978:KIR851983 KSN851978:KSN851983 LCJ851978:LCJ851983 LMF851978:LMF851983 LWB851978:LWB851983 MFX851978:MFX851983 MPT851978:MPT851983 MZP851978:MZP851983 NJL851978:NJL851983 NTH851978:NTH851983 ODD851978:ODD851983 OMZ851978:OMZ851983 OWV851978:OWV851983 PGR851978:PGR851983 PQN851978:PQN851983 QAJ851978:QAJ851983 QKF851978:QKF851983 QUB851978:QUB851983 RDX851978:RDX851983 RNT851978:RNT851983 RXP851978:RXP851983 SHL851978:SHL851983 SRH851978:SRH851983 TBD851978:TBD851983 TKZ851978:TKZ851983 TUV851978:TUV851983 UER851978:UER851983 UON851978:UON851983 UYJ851978:UYJ851983 VIF851978:VIF851983 VSB851978:VSB851983 WBX851978:WBX851983 WLT851978:WLT851983 WVP851978:WVP851983 H917514:H917519 JD917514:JD917519 SZ917514:SZ917519 ACV917514:ACV917519 AMR917514:AMR917519 AWN917514:AWN917519 BGJ917514:BGJ917519 BQF917514:BQF917519 CAB917514:CAB917519 CJX917514:CJX917519 CTT917514:CTT917519 DDP917514:DDP917519 DNL917514:DNL917519 DXH917514:DXH917519 EHD917514:EHD917519 EQZ917514:EQZ917519 FAV917514:FAV917519 FKR917514:FKR917519 FUN917514:FUN917519 GEJ917514:GEJ917519 GOF917514:GOF917519 GYB917514:GYB917519 HHX917514:HHX917519 HRT917514:HRT917519 IBP917514:IBP917519 ILL917514:ILL917519 IVH917514:IVH917519 JFD917514:JFD917519 JOZ917514:JOZ917519 JYV917514:JYV917519 KIR917514:KIR917519 KSN917514:KSN917519 LCJ917514:LCJ917519 LMF917514:LMF917519 LWB917514:LWB917519 MFX917514:MFX917519 MPT917514:MPT917519 MZP917514:MZP917519 NJL917514:NJL917519 NTH917514:NTH917519 ODD917514:ODD917519 OMZ917514:OMZ917519 OWV917514:OWV917519 PGR917514:PGR917519 PQN917514:PQN917519 QAJ917514:QAJ917519 QKF917514:QKF917519 QUB917514:QUB917519 RDX917514:RDX917519 RNT917514:RNT917519 RXP917514:RXP917519 SHL917514:SHL917519 SRH917514:SRH917519 TBD917514:TBD917519 TKZ917514:TKZ917519 TUV917514:TUV917519 UER917514:UER917519 UON917514:UON917519 UYJ917514:UYJ917519 VIF917514:VIF917519 VSB917514:VSB917519 WBX917514:WBX917519 WLT917514:WLT917519 WVP917514:WVP917519 H983050:H983055 JD983050:JD983055 SZ983050:SZ983055 ACV983050:ACV983055 AMR983050:AMR983055 AWN983050:AWN983055 BGJ983050:BGJ983055 BQF983050:BQF983055 CAB983050:CAB983055 CJX983050:CJX983055 CTT983050:CTT983055 DDP983050:DDP983055 DNL983050:DNL983055 DXH983050:DXH983055 EHD983050:EHD983055 EQZ983050:EQZ983055 FAV983050:FAV983055 FKR983050:FKR983055 FUN983050:FUN983055 GEJ983050:GEJ983055 GOF983050:GOF983055 GYB983050:GYB983055 HHX983050:HHX983055 HRT983050:HRT983055 IBP983050:IBP983055 ILL983050:ILL983055 IVH983050:IVH983055 JFD983050:JFD983055 JOZ983050:JOZ983055 JYV983050:JYV983055 KIR983050:KIR983055 KSN983050:KSN983055 LCJ983050:LCJ983055 LMF983050:LMF983055 LWB983050:LWB983055 MFX983050:MFX983055 MPT983050:MPT983055 MZP983050:MZP983055 NJL983050:NJL983055 NTH983050:NTH983055 ODD983050:ODD983055 OMZ983050:OMZ983055 OWV983050:OWV983055 PGR983050:PGR983055 PQN983050:PQN983055 QAJ983050:QAJ983055 QKF983050:QKF983055 QUB983050:QUB983055 RDX983050:RDX983055 RNT983050:RNT983055 RXP983050:RXP983055 SHL983050:SHL983055 SRH983050:SRH983055 TBD983050:TBD983055 TKZ983050:TKZ983055 TUV983050:TUV983055 UER983050:UER983055 UON983050:UON983055 UYJ983050:UYJ983055 VIF983050:VIF983055 VSB983050:VSB983055 WBX983050:WBX983055 WLT983050:WLT983055 WVP983050:WVP983055 H43:H48 JD43:JD48 SZ43:SZ48 ACV43:ACV48 AMR43:AMR48 AWN43:AWN48 BGJ43:BGJ48 BQF43:BQF48 CAB43:CAB48 CJX43:CJX48 CTT43:CTT48 DDP43:DDP48 DNL43:DNL48 DXH43:DXH48 EHD43:EHD48 EQZ43:EQZ48 FAV43:FAV48 FKR43:FKR48 FUN43:FUN48 GEJ43:GEJ48 GOF43:GOF48 GYB43:GYB48 HHX43:HHX48 HRT43:HRT48 IBP43:IBP48 ILL43:ILL48 IVH43:IVH48 JFD43:JFD48 JOZ43:JOZ48 JYV43:JYV48 KIR43:KIR48 KSN43:KSN48 LCJ43:LCJ48 LMF43:LMF48 LWB43:LWB48 MFX43:MFX48 MPT43:MPT48 MZP43:MZP48 NJL43:NJL48 NTH43:NTH48 ODD43:ODD48 OMZ43:OMZ48 OWV43:OWV48 PGR43:PGR48 PQN43:PQN48 QAJ43:QAJ48 QKF43:QKF48 QUB43:QUB48 RDX43:RDX48 RNT43:RNT48 RXP43:RXP48 SHL43:SHL48 SRH43:SRH48 TBD43:TBD48 TKZ43:TKZ48 TUV43:TUV48 UER43:UER48 UON43:UON48 UYJ43:UYJ48 VIF43:VIF48 VSB43:VSB48 WBX43:WBX48 WLT43:WLT48 WVP43:WVP48 H65579:H65584 JD65579:JD65584 SZ65579:SZ65584 ACV65579:ACV65584 AMR65579:AMR65584 AWN65579:AWN65584 BGJ65579:BGJ65584 BQF65579:BQF65584 CAB65579:CAB65584 CJX65579:CJX65584 CTT65579:CTT65584 DDP65579:DDP65584 DNL65579:DNL65584 DXH65579:DXH65584 EHD65579:EHD65584 EQZ65579:EQZ65584 FAV65579:FAV65584 FKR65579:FKR65584 FUN65579:FUN65584 GEJ65579:GEJ65584 GOF65579:GOF65584 GYB65579:GYB65584 HHX65579:HHX65584 HRT65579:HRT65584 IBP65579:IBP65584 ILL65579:ILL65584 IVH65579:IVH65584 JFD65579:JFD65584 JOZ65579:JOZ65584 JYV65579:JYV65584 KIR65579:KIR65584 KSN65579:KSN65584 LCJ65579:LCJ65584 LMF65579:LMF65584 LWB65579:LWB65584 MFX65579:MFX65584 MPT65579:MPT65584 MZP65579:MZP65584 NJL65579:NJL65584 NTH65579:NTH65584 ODD65579:ODD65584 OMZ65579:OMZ65584 OWV65579:OWV65584 PGR65579:PGR65584 PQN65579:PQN65584 QAJ65579:QAJ65584 QKF65579:QKF65584 QUB65579:QUB65584 RDX65579:RDX65584 RNT65579:RNT65584 RXP65579:RXP65584 SHL65579:SHL65584 SRH65579:SRH65584 TBD65579:TBD65584 TKZ65579:TKZ65584 TUV65579:TUV65584 UER65579:UER65584 UON65579:UON65584 UYJ65579:UYJ65584 VIF65579:VIF65584 VSB65579:VSB65584 WBX65579:WBX65584 WLT65579:WLT65584 WVP65579:WVP65584 H131115:H131120 JD131115:JD131120 SZ131115:SZ131120 ACV131115:ACV131120 AMR131115:AMR131120 AWN131115:AWN131120 BGJ131115:BGJ131120 BQF131115:BQF131120 CAB131115:CAB131120 CJX131115:CJX131120 CTT131115:CTT131120 DDP131115:DDP131120 DNL131115:DNL131120 DXH131115:DXH131120 EHD131115:EHD131120 EQZ131115:EQZ131120 FAV131115:FAV131120 FKR131115:FKR131120 FUN131115:FUN131120 GEJ131115:GEJ131120 GOF131115:GOF131120 GYB131115:GYB131120 HHX131115:HHX131120 HRT131115:HRT131120 IBP131115:IBP131120 ILL131115:ILL131120 IVH131115:IVH131120 JFD131115:JFD131120 JOZ131115:JOZ131120 JYV131115:JYV131120 KIR131115:KIR131120 KSN131115:KSN131120 LCJ131115:LCJ131120 LMF131115:LMF131120 LWB131115:LWB131120 MFX131115:MFX131120 MPT131115:MPT131120 MZP131115:MZP131120 NJL131115:NJL131120 NTH131115:NTH131120 ODD131115:ODD131120 OMZ131115:OMZ131120 OWV131115:OWV131120 PGR131115:PGR131120 PQN131115:PQN131120 QAJ131115:QAJ131120 QKF131115:QKF131120 QUB131115:QUB131120 RDX131115:RDX131120 RNT131115:RNT131120 RXP131115:RXP131120 SHL131115:SHL131120 SRH131115:SRH131120 TBD131115:TBD131120 TKZ131115:TKZ131120 TUV131115:TUV131120 UER131115:UER131120 UON131115:UON131120 UYJ131115:UYJ131120 VIF131115:VIF131120 VSB131115:VSB131120 WBX131115:WBX131120 WLT131115:WLT131120 WVP131115:WVP131120 H196651:H196656 JD196651:JD196656 SZ196651:SZ196656 ACV196651:ACV196656 AMR196651:AMR196656 AWN196651:AWN196656 BGJ196651:BGJ196656 BQF196651:BQF196656 CAB196651:CAB196656 CJX196651:CJX196656 CTT196651:CTT196656 DDP196651:DDP196656 DNL196651:DNL196656 DXH196651:DXH196656 EHD196651:EHD196656 EQZ196651:EQZ196656 FAV196651:FAV196656 FKR196651:FKR196656 FUN196651:FUN196656 GEJ196651:GEJ196656 GOF196651:GOF196656 GYB196651:GYB196656 HHX196651:HHX196656 HRT196651:HRT196656 IBP196651:IBP196656 ILL196651:ILL196656 IVH196651:IVH196656 JFD196651:JFD196656 JOZ196651:JOZ196656 JYV196651:JYV196656 KIR196651:KIR196656 KSN196651:KSN196656 LCJ196651:LCJ196656 LMF196651:LMF196656 LWB196651:LWB196656 MFX196651:MFX196656 MPT196651:MPT196656 MZP196651:MZP196656 NJL196651:NJL196656 NTH196651:NTH196656 ODD196651:ODD196656 OMZ196651:OMZ196656 OWV196651:OWV196656 PGR196651:PGR196656 PQN196651:PQN196656 QAJ196651:QAJ196656 QKF196651:QKF196656 QUB196651:QUB196656 RDX196651:RDX196656 RNT196651:RNT196656 RXP196651:RXP196656 SHL196651:SHL196656 SRH196651:SRH196656 TBD196651:TBD196656 TKZ196651:TKZ196656 TUV196651:TUV196656 UER196651:UER196656 UON196651:UON196656 UYJ196651:UYJ196656 VIF196651:VIF196656 VSB196651:VSB196656 WBX196651:WBX196656 WLT196651:WLT196656 WVP196651:WVP196656 H262187:H262192 JD262187:JD262192 SZ262187:SZ262192 ACV262187:ACV262192 AMR262187:AMR262192 AWN262187:AWN262192 BGJ262187:BGJ262192 BQF262187:BQF262192 CAB262187:CAB262192 CJX262187:CJX262192 CTT262187:CTT262192 DDP262187:DDP262192 DNL262187:DNL262192 DXH262187:DXH262192 EHD262187:EHD262192 EQZ262187:EQZ262192 FAV262187:FAV262192 FKR262187:FKR262192 FUN262187:FUN262192 GEJ262187:GEJ262192 GOF262187:GOF262192 GYB262187:GYB262192 HHX262187:HHX262192 HRT262187:HRT262192 IBP262187:IBP262192 ILL262187:ILL262192 IVH262187:IVH262192 JFD262187:JFD262192 JOZ262187:JOZ262192 JYV262187:JYV262192 KIR262187:KIR262192 KSN262187:KSN262192 LCJ262187:LCJ262192 LMF262187:LMF262192 LWB262187:LWB262192 MFX262187:MFX262192 MPT262187:MPT262192 MZP262187:MZP262192 NJL262187:NJL262192 NTH262187:NTH262192 ODD262187:ODD262192 OMZ262187:OMZ262192 OWV262187:OWV262192 PGR262187:PGR262192 PQN262187:PQN262192 QAJ262187:QAJ262192 QKF262187:QKF262192 QUB262187:QUB262192 RDX262187:RDX262192 RNT262187:RNT262192 RXP262187:RXP262192 SHL262187:SHL262192 SRH262187:SRH262192 TBD262187:TBD262192 TKZ262187:TKZ262192 TUV262187:TUV262192 UER262187:UER262192 UON262187:UON262192 UYJ262187:UYJ262192 VIF262187:VIF262192 VSB262187:VSB262192 WBX262187:WBX262192 WLT262187:WLT262192 WVP262187:WVP262192 H327723:H327728 JD327723:JD327728 SZ327723:SZ327728 ACV327723:ACV327728 AMR327723:AMR327728 AWN327723:AWN327728 BGJ327723:BGJ327728 BQF327723:BQF327728 CAB327723:CAB327728 CJX327723:CJX327728 CTT327723:CTT327728 DDP327723:DDP327728 DNL327723:DNL327728 DXH327723:DXH327728 EHD327723:EHD327728 EQZ327723:EQZ327728 FAV327723:FAV327728 FKR327723:FKR327728 FUN327723:FUN327728 GEJ327723:GEJ327728 GOF327723:GOF327728 GYB327723:GYB327728 HHX327723:HHX327728 HRT327723:HRT327728 IBP327723:IBP327728 ILL327723:ILL327728 IVH327723:IVH327728 JFD327723:JFD327728 JOZ327723:JOZ327728 JYV327723:JYV327728 KIR327723:KIR327728 KSN327723:KSN327728 LCJ327723:LCJ327728 LMF327723:LMF327728 LWB327723:LWB327728 MFX327723:MFX327728 MPT327723:MPT327728 MZP327723:MZP327728 NJL327723:NJL327728 NTH327723:NTH327728 ODD327723:ODD327728 OMZ327723:OMZ327728 OWV327723:OWV327728 PGR327723:PGR327728 PQN327723:PQN327728 QAJ327723:QAJ327728 QKF327723:QKF327728 QUB327723:QUB327728 RDX327723:RDX327728 RNT327723:RNT327728 RXP327723:RXP327728 SHL327723:SHL327728 SRH327723:SRH327728 TBD327723:TBD327728 TKZ327723:TKZ327728 TUV327723:TUV327728 UER327723:UER327728 UON327723:UON327728 UYJ327723:UYJ327728 VIF327723:VIF327728 VSB327723:VSB327728 WBX327723:WBX327728 WLT327723:WLT327728 WVP327723:WVP327728 H393259:H393264 JD393259:JD393264 SZ393259:SZ393264 ACV393259:ACV393264 AMR393259:AMR393264 AWN393259:AWN393264 BGJ393259:BGJ393264 BQF393259:BQF393264 CAB393259:CAB393264 CJX393259:CJX393264 CTT393259:CTT393264 DDP393259:DDP393264 DNL393259:DNL393264 DXH393259:DXH393264 EHD393259:EHD393264 EQZ393259:EQZ393264 FAV393259:FAV393264 FKR393259:FKR393264 FUN393259:FUN393264 GEJ393259:GEJ393264 GOF393259:GOF393264 GYB393259:GYB393264 HHX393259:HHX393264 HRT393259:HRT393264 IBP393259:IBP393264 ILL393259:ILL393264 IVH393259:IVH393264 JFD393259:JFD393264 JOZ393259:JOZ393264 JYV393259:JYV393264 KIR393259:KIR393264 KSN393259:KSN393264 LCJ393259:LCJ393264 LMF393259:LMF393264 LWB393259:LWB393264 MFX393259:MFX393264 MPT393259:MPT393264 MZP393259:MZP393264 NJL393259:NJL393264 NTH393259:NTH393264 ODD393259:ODD393264 OMZ393259:OMZ393264 OWV393259:OWV393264 PGR393259:PGR393264 PQN393259:PQN393264 QAJ393259:QAJ393264 QKF393259:QKF393264 QUB393259:QUB393264 RDX393259:RDX393264 RNT393259:RNT393264 RXP393259:RXP393264 SHL393259:SHL393264 SRH393259:SRH393264 TBD393259:TBD393264 TKZ393259:TKZ393264 TUV393259:TUV393264 UER393259:UER393264 UON393259:UON393264 UYJ393259:UYJ393264 VIF393259:VIF393264 VSB393259:VSB393264 WBX393259:WBX393264 WLT393259:WLT393264 WVP393259:WVP393264 H458795:H458800 JD458795:JD458800 SZ458795:SZ458800 ACV458795:ACV458800 AMR458795:AMR458800 AWN458795:AWN458800 BGJ458795:BGJ458800 BQF458795:BQF458800 CAB458795:CAB458800 CJX458795:CJX458800 CTT458795:CTT458800 DDP458795:DDP458800 DNL458795:DNL458800 DXH458795:DXH458800 EHD458795:EHD458800 EQZ458795:EQZ458800 FAV458795:FAV458800 FKR458795:FKR458800 FUN458795:FUN458800 GEJ458795:GEJ458800 GOF458795:GOF458800 GYB458795:GYB458800 HHX458795:HHX458800 HRT458795:HRT458800 IBP458795:IBP458800 ILL458795:ILL458800 IVH458795:IVH458800 JFD458795:JFD458800 JOZ458795:JOZ458800 JYV458795:JYV458800 KIR458795:KIR458800 KSN458795:KSN458800 LCJ458795:LCJ458800 LMF458795:LMF458800 LWB458795:LWB458800 MFX458795:MFX458800 MPT458795:MPT458800 MZP458795:MZP458800 NJL458795:NJL458800 NTH458795:NTH458800 ODD458795:ODD458800 OMZ458795:OMZ458800 OWV458795:OWV458800 PGR458795:PGR458800 PQN458795:PQN458800 QAJ458795:QAJ458800 QKF458795:QKF458800 QUB458795:QUB458800 RDX458795:RDX458800 RNT458795:RNT458800 RXP458795:RXP458800 SHL458795:SHL458800 SRH458795:SRH458800 TBD458795:TBD458800 TKZ458795:TKZ458800 TUV458795:TUV458800 UER458795:UER458800 UON458795:UON458800 UYJ458795:UYJ458800 VIF458795:VIF458800 VSB458795:VSB458800 WBX458795:WBX458800 WLT458795:WLT458800 WVP458795:WVP458800 H524331:H524336 JD524331:JD524336 SZ524331:SZ524336 ACV524331:ACV524336 AMR524331:AMR524336 AWN524331:AWN524336 BGJ524331:BGJ524336 BQF524331:BQF524336 CAB524331:CAB524336 CJX524331:CJX524336 CTT524331:CTT524336 DDP524331:DDP524336 DNL524331:DNL524336 DXH524331:DXH524336 EHD524331:EHD524336 EQZ524331:EQZ524336 FAV524331:FAV524336 FKR524331:FKR524336 FUN524331:FUN524336 GEJ524331:GEJ524336 GOF524331:GOF524336 GYB524331:GYB524336 HHX524331:HHX524336 HRT524331:HRT524336 IBP524331:IBP524336 ILL524331:ILL524336 IVH524331:IVH524336 JFD524331:JFD524336 JOZ524331:JOZ524336 JYV524331:JYV524336 KIR524331:KIR524336 KSN524331:KSN524336 LCJ524331:LCJ524336 LMF524331:LMF524336 LWB524331:LWB524336 MFX524331:MFX524336 MPT524331:MPT524336 MZP524331:MZP524336 NJL524331:NJL524336 NTH524331:NTH524336 ODD524331:ODD524336 OMZ524331:OMZ524336 OWV524331:OWV524336 PGR524331:PGR524336 PQN524331:PQN524336 QAJ524331:QAJ524336 QKF524331:QKF524336 QUB524331:QUB524336 RDX524331:RDX524336 RNT524331:RNT524336 RXP524331:RXP524336 SHL524331:SHL524336 SRH524331:SRH524336 TBD524331:TBD524336 TKZ524331:TKZ524336 TUV524331:TUV524336 UER524331:UER524336 UON524331:UON524336 UYJ524331:UYJ524336 VIF524331:VIF524336 VSB524331:VSB524336 WBX524331:WBX524336 WLT524331:WLT524336 WVP524331:WVP524336 H589867:H589872 JD589867:JD589872 SZ589867:SZ589872 ACV589867:ACV589872 AMR589867:AMR589872 AWN589867:AWN589872 BGJ589867:BGJ589872 BQF589867:BQF589872 CAB589867:CAB589872 CJX589867:CJX589872 CTT589867:CTT589872 DDP589867:DDP589872 DNL589867:DNL589872 DXH589867:DXH589872 EHD589867:EHD589872 EQZ589867:EQZ589872 FAV589867:FAV589872 FKR589867:FKR589872 FUN589867:FUN589872 GEJ589867:GEJ589872 GOF589867:GOF589872 GYB589867:GYB589872 HHX589867:HHX589872 HRT589867:HRT589872 IBP589867:IBP589872 ILL589867:ILL589872 IVH589867:IVH589872 JFD589867:JFD589872 JOZ589867:JOZ589872 JYV589867:JYV589872 KIR589867:KIR589872 KSN589867:KSN589872 LCJ589867:LCJ589872 LMF589867:LMF589872 LWB589867:LWB589872 MFX589867:MFX589872 MPT589867:MPT589872 MZP589867:MZP589872 NJL589867:NJL589872 NTH589867:NTH589872 ODD589867:ODD589872 OMZ589867:OMZ589872 OWV589867:OWV589872 PGR589867:PGR589872 PQN589867:PQN589872 QAJ589867:QAJ589872 QKF589867:QKF589872 QUB589867:QUB589872 RDX589867:RDX589872 RNT589867:RNT589872 RXP589867:RXP589872 SHL589867:SHL589872 SRH589867:SRH589872 TBD589867:TBD589872 TKZ589867:TKZ589872 TUV589867:TUV589872 UER589867:UER589872 UON589867:UON589872 UYJ589867:UYJ589872 VIF589867:VIF589872 VSB589867:VSB589872 WBX589867:WBX589872 WLT589867:WLT589872 WVP589867:WVP589872 H655403:H655408 JD655403:JD655408 SZ655403:SZ655408 ACV655403:ACV655408 AMR655403:AMR655408 AWN655403:AWN655408 BGJ655403:BGJ655408 BQF655403:BQF655408 CAB655403:CAB655408 CJX655403:CJX655408 CTT655403:CTT655408 DDP655403:DDP655408 DNL655403:DNL655408 DXH655403:DXH655408 EHD655403:EHD655408 EQZ655403:EQZ655408 FAV655403:FAV655408 FKR655403:FKR655408 FUN655403:FUN655408 GEJ655403:GEJ655408 GOF655403:GOF655408 GYB655403:GYB655408 HHX655403:HHX655408 HRT655403:HRT655408 IBP655403:IBP655408 ILL655403:ILL655408 IVH655403:IVH655408 JFD655403:JFD655408 JOZ655403:JOZ655408 JYV655403:JYV655408 KIR655403:KIR655408 KSN655403:KSN655408 LCJ655403:LCJ655408 LMF655403:LMF655408 LWB655403:LWB655408 MFX655403:MFX655408 MPT655403:MPT655408 MZP655403:MZP655408 NJL655403:NJL655408 NTH655403:NTH655408 ODD655403:ODD655408 OMZ655403:OMZ655408 OWV655403:OWV655408 PGR655403:PGR655408 PQN655403:PQN655408 QAJ655403:QAJ655408 QKF655403:QKF655408 QUB655403:QUB655408 RDX655403:RDX655408 RNT655403:RNT655408 RXP655403:RXP655408 SHL655403:SHL655408 SRH655403:SRH655408 TBD655403:TBD655408 TKZ655403:TKZ655408 TUV655403:TUV655408 UER655403:UER655408 UON655403:UON655408 UYJ655403:UYJ655408 VIF655403:VIF655408 VSB655403:VSB655408 WBX655403:WBX655408 WLT655403:WLT655408 WVP655403:WVP655408 H720939:H720944 JD720939:JD720944 SZ720939:SZ720944 ACV720939:ACV720944 AMR720939:AMR720944 AWN720939:AWN720944 BGJ720939:BGJ720944 BQF720939:BQF720944 CAB720939:CAB720944 CJX720939:CJX720944 CTT720939:CTT720944 DDP720939:DDP720944 DNL720939:DNL720944 DXH720939:DXH720944 EHD720939:EHD720944 EQZ720939:EQZ720944 FAV720939:FAV720944 FKR720939:FKR720944 FUN720939:FUN720944 GEJ720939:GEJ720944 GOF720939:GOF720944 GYB720939:GYB720944 HHX720939:HHX720944 HRT720939:HRT720944 IBP720939:IBP720944 ILL720939:ILL720944 IVH720939:IVH720944 JFD720939:JFD720944 JOZ720939:JOZ720944 JYV720939:JYV720944 KIR720939:KIR720944 KSN720939:KSN720944 LCJ720939:LCJ720944 LMF720939:LMF720944 LWB720939:LWB720944 MFX720939:MFX720944 MPT720939:MPT720944 MZP720939:MZP720944 NJL720939:NJL720944 NTH720939:NTH720944 ODD720939:ODD720944 OMZ720939:OMZ720944 OWV720939:OWV720944 PGR720939:PGR720944 PQN720939:PQN720944 QAJ720939:QAJ720944 QKF720939:QKF720944 QUB720939:QUB720944 RDX720939:RDX720944 RNT720939:RNT720944 RXP720939:RXP720944 SHL720939:SHL720944 SRH720939:SRH720944 TBD720939:TBD720944 TKZ720939:TKZ720944 TUV720939:TUV720944 UER720939:UER720944 UON720939:UON720944 UYJ720939:UYJ720944 VIF720939:VIF720944 VSB720939:VSB720944 WBX720939:WBX720944 WLT720939:WLT720944 WVP720939:WVP720944 H786475:H786480 JD786475:JD786480 SZ786475:SZ786480 ACV786475:ACV786480 AMR786475:AMR786480 AWN786475:AWN786480 BGJ786475:BGJ786480 BQF786475:BQF786480 CAB786475:CAB786480 CJX786475:CJX786480 CTT786475:CTT786480 DDP786475:DDP786480 DNL786475:DNL786480 DXH786475:DXH786480 EHD786475:EHD786480 EQZ786475:EQZ786480 FAV786475:FAV786480 FKR786475:FKR786480 FUN786475:FUN786480 GEJ786475:GEJ786480 GOF786475:GOF786480 GYB786475:GYB786480 HHX786475:HHX786480 HRT786475:HRT786480 IBP786475:IBP786480 ILL786475:ILL786480 IVH786475:IVH786480 JFD786475:JFD786480 JOZ786475:JOZ786480 JYV786475:JYV786480 KIR786475:KIR786480 KSN786475:KSN786480 LCJ786475:LCJ786480 LMF786475:LMF786480 LWB786475:LWB786480 MFX786475:MFX786480 MPT786475:MPT786480 MZP786475:MZP786480 NJL786475:NJL786480 NTH786475:NTH786480 ODD786475:ODD786480 OMZ786475:OMZ786480 OWV786475:OWV786480 PGR786475:PGR786480 PQN786475:PQN786480 QAJ786475:QAJ786480 QKF786475:QKF786480 QUB786475:QUB786480 RDX786475:RDX786480 RNT786475:RNT786480 RXP786475:RXP786480 SHL786475:SHL786480 SRH786475:SRH786480 TBD786475:TBD786480 TKZ786475:TKZ786480 TUV786475:TUV786480 UER786475:UER786480 UON786475:UON786480 UYJ786475:UYJ786480 VIF786475:VIF786480 VSB786475:VSB786480 WBX786475:WBX786480 WLT786475:WLT786480 WVP786475:WVP786480 H852011:H852016 JD852011:JD852016 SZ852011:SZ852016 ACV852011:ACV852016 AMR852011:AMR852016 AWN852011:AWN852016 BGJ852011:BGJ852016 BQF852011:BQF852016 CAB852011:CAB852016 CJX852011:CJX852016 CTT852011:CTT852016 DDP852011:DDP852016 DNL852011:DNL852016 DXH852011:DXH852016 EHD852011:EHD852016 EQZ852011:EQZ852016 FAV852011:FAV852016 FKR852011:FKR852016 FUN852011:FUN852016 GEJ852011:GEJ852016 GOF852011:GOF852016 GYB852011:GYB852016 HHX852011:HHX852016 HRT852011:HRT852016 IBP852011:IBP852016 ILL852011:ILL852016 IVH852011:IVH852016 JFD852011:JFD852016 JOZ852011:JOZ852016 JYV852011:JYV852016 KIR852011:KIR852016 KSN852011:KSN852016 LCJ852011:LCJ852016 LMF852011:LMF852016 LWB852011:LWB852016 MFX852011:MFX852016 MPT852011:MPT852016 MZP852011:MZP852016 NJL852011:NJL852016 NTH852011:NTH852016 ODD852011:ODD852016 OMZ852011:OMZ852016 OWV852011:OWV852016 PGR852011:PGR852016 PQN852011:PQN852016 QAJ852011:QAJ852016 QKF852011:QKF852016 QUB852011:QUB852016 RDX852011:RDX852016 RNT852011:RNT852016 RXP852011:RXP852016 SHL852011:SHL852016 SRH852011:SRH852016 TBD852011:TBD852016 TKZ852011:TKZ852016 TUV852011:TUV852016 UER852011:UER852016 UON852011:UON852016 UYJ852011:UYJ852016 VIF852011:VIF852016 VSB852011:VSB852016 WBX852011:WBX852016 WLT852011:WLT852016 WVP852011:WVP852016 H917547:H917552 JD917547:JD917552 SZ917547:SZ917552 ACV917547:ACV917552 AMR917547:AMR917552 AWN917547:AWN917552 BGJ917547:BGJ917552 BQF917547:BQF917552 CAB917547:CAB917552 CJX917547:CJX917552 CTT917547:CTT917552 DDP917547:DDP917552 DNL917547:DNL917552 DXH917547:DXH917552 EHD917547:EHD917552 EQZ917547:EQZ917552 FAV917547:FAV917552 FKR917547:FKR917552 FUN917547:FUN917552 GEJ917547:GEJ917552 GOF917547:GOF917552 GYB917547:GYB917552 HHX917547:HHX917552 HRT917547:HRT917552 IBP917547:IBP917552 ILL917547:ILL917552 IVH917547:IVH917552 JFD917547:JFD917552 JOZ917547:JOZ917552 JYV917547:JYV917552 KIR917547:KIR917552 KSN917547:KSN917552 LCJ917547:LCJ917552 LMF917547:LMF917552 LWB917547:LWB917552 MFX917547:MFX917552 MPT917547:MPT917552 MZP917547:MZP917552 NJL917547:NJL917552 NTH917547:NTH917552 ODD917547:ODD917552 OMZ917547:OMZ917552 OWV917547:OWV917552 PGR917547:PGR917552 PQN917547:PQN917552 QAJ917547:QAJ917552 QKF917547:QKF917552 QUB917547:QUB917552 RDX917547:RDX917552 RNT917547:RNT917552 RXP917547:RXP917552 SHL917547:SHL917552 SRH917547:SRH917552 TBD917547:TBD917552 TKZ917547:TKZ917552 TUV917547:TUV917552 UER917547:UER917552 UON917547:UON917552 UYJ917547:UYJ917552 VIF917547:VIF917552 VSB917547:VSB917552 WBX917547:WBX917552 WLT917547:WLT917552 WVP917547:WVP917552 H983083:H983088 JD983083:JD983088 SZ983083:SZ983088 ACV983083:ACV983088 AMR983083:AMR983088 AWN983083:AWN983088 BGJ983083:BGJ983088 BQF983083:BQF983088 CAB983083:CAB983088 CJX983083:CJX983088 CTT983083:CTT983088 DDP983083:DDP983088 DNL983083:DNL983088 DXH983083:DXH983088 EHD983083:EHD983088 EQZ983083:EQZ983088 FAV983083:FAV983088 FKR983083:FKR983088 FUN983083:FUN983088 GEJ983083:GEJ983088 GOF983083:GOF983088 GYB983083:GYB983088 HHX983083:HHX983088 HRT983083:HRT983088 IBP983083:IBP983088 ILL983083:ILL983088 IVH983083:IVH983088 JFD983083:JFD983088 JOZ983083:JOZ983088 JYV983083:JYV983088 KIR983083:KIR983088 KSN983083:KSN983088 LCJ983083:LCJ983088 LMF983083:LMF983088 LWB983083:LWB983088 MFX983083:MFX983088 MPT983083:MPT983088 MZP983083:MZP983088 NJL983083:NJL983088 NTH983083:NTH983088 ODD983083:ODD983088 OMZ983083:OMZ983088 OWV983083:OWV983088 PGR983083:PGR983088 PQN983083:PQN983088 QAJ983083:QAJ983088 QKF983083:QKF983088 QUB983083:QUB983088 RDX983083:RDX983088 RNT983083:RNT983088 RXP983083:RXP983088 SHL983083:SHL983088 SRH983083:SRH983088 TBD983083:TBD983088 TKZ983083:TKZ983088 TUV983083:TUV983088 UER983083:UER983088 UON983083:UON983088 UYJ983083:UYJ983088 VIF983083:VIF983088 VSB983083:VSB983088 WBX983083:WBX983088 WLT983083:WLT983088 WVP983083:WVP983088" xr:uid="{A66CF19D-B432-4877-9E40-798027B57B81}">
      <formula1>RedoxKind</formula1>
    </dataValidation>
    <dataValidation type="list" allowBlank="1" showInputMessage="1" showErrorMessage="1" sqref="I31:I36 JE31:JE36 TA31:TA36 ACW31:ACW36 AMS31:AMS36 AWO31:AWO36 BGK31:BGK36 BQG31:BQG36 CAC31:CAC36 CJY31:CJY36 CTU31:CTU36 DDQ31:DDQ36 DNM31:DNM36 DXI31:DXI36 EHE31:EHE36 ERA31:ERA36 FAW31:FAW36 FKS31:FKS36 FUO31:FUO36 GEK31:GEK36 GOG31:GOG36 GYC31:GYC36 HHY31:HHY36 HRU31:HRU36 IBQ31:IBQ36 ILM31:ILM36 IVI31:IVI36 JFE31:JFE36 JPA31:JPA36 JYW31:JYW36 KIS31:KIS36 KSO31:KSO36 LCK31:LCK36 LMG31:LMG36 LWC31:LWC36 MFY31:MFY36 MPU31:MPU36 MZQ31:MZQ36 NJM31:NJM36 NTI31:NTI36 ODE31:ODE36 ONA31:ONA36 OWW31:OWW36 PGS31:PGS36 PQO31:PQO36 QAK31:QAK36 QKG31:QKG36 QUC31:QUC36 RDY31:RDY36 RNU31:RNU36 RXQ31:RXQ36 SHM31:SHM36 SRI31:SRI36 TBE31:TBE36 TLA31:TLA36 TUW31:TUW36 UES31:UES36 UOO31:UOO36 UYK31:UYK36 VIG31:VIG36 VSC31:VSC36 WBY31:WBY36 WLU31:WLU36 WVQ31:WVQ36 I65567:I65572 JE65567:JE65572 TA65567:TA65572 ACW65567:ACW65572 AMS65567:AMS65572 AWO65567:AWO65572 BGK65567:BGK65572 BQG65567:BQG65572 CAC65567:CAC65572 CJY65567:CJY65572 CTU65567:CTU65572 DDQ65567:DDQ65572 DNM65567:DNM65572 DXI65567:DXI65572 EHE65567:EHE65572 ERA65567:ERA65572 FAW65567:FAW65572 FKS65567:FKS65572 FUO65567:FUO65572 GEK65567:GEK65572 GOG65567:GOG65572 GYC65567:GYC65572 HHY65567:HHY65572 HRU65567:HRU65572 IBQ65567:IBQ65572 ILM65567:ILM65572 IVI65567:IVI65572 JFE65567:JFE65572 JPA65567:JPA65572 JYW65567:JYW65572 KIS65567:KIS65572 KSO65567:KSO65572 LCK65567:LCK65572 LMG65567:LMG65572 LWC65567:LWC65572 MFY65567:MFY65572 MPU65567:MPU65572 MZQ65567:MZQ65572 NJM65567:NJM65572 NTI65567:NTI65572 ODE65567:ODE65572 ONA65567:ONA65572 OWW65567:OWW65572 PGS65567:PGS65572 PQO65567:PQO65572 QAK65567:QAK65572 QKG65567:QKG65572 QUC65567:QUC65572 RDY65567:RDY65572 RNU65567:RNU65572 RXQ65567:RXQ65572 SHM65567:SHM65572 SRI65567:SRI65572 TBE65567:TBE65572 TLA65567:TLA65572 TUW65567:TUW65572 UES65567:UES65572 UOO65567:UOO65572 UYK65567:UYK65572 VIG65567:VIG65572 VSC65567:VSC65572 WBY65567:WBY65572 WLU65567:WLU65572 WVQ65567:WVQ65572 I131103:I131108 JE131103:JE131108 TA131103:TA131108 ACW131103:ACW131108 AMS131103:AMS131108 AWO131103:AWO131108 BGK131103:BGK131108 BQG131103:BQG131108 CAC131103:CAC131108 CJY131103:CJY131108 CTU131103:CTU131108 DDQ131103:DDQ131108 DNM131103:DNM131108 DXI131103:DXI131108 EHE131103:EHE131108 ERA131103:ERA131108 FAW131103:FAW131108 FKS131103:FKS131108 FUO131103:FUO131108 GEK131103:GEK131108 GOG131103:GOG131108 GYC131103:GYC131108 HHY131103:HHY131108 HRU131103:HRU131108 IBQ131103:IBQ131108 ILM131103:ILM131108 IVI131103:IVI131108 JFE131103:JFE131108 JPA131103:JPA131108 JYW131103:JYW131108 KIS131103:KIS131108 KSO131103:KSO131108 LCK131103:LCK131108 LMG131103:LMG131108 LWC131103:LWC131108 MFY131103:MFY131108 MPU131103:MPU131108 MZQ131103:MZQ131108 NJM131103:NJM131108 NTI131103:NTI131108 ODE131103:ODE131108 ONA131103:ONA131108 OWW131103:OWW131108 PGS131103:PGS131108 PQO131103:PQO131108 QAK131103:QAK131108 QKG131103:QKG131108 QUC131103:QUC131108 RDY131103:RDY131108 RNU131103:RNU131108 RXQ131103:RXQ131108 SHM131103:SHM131108 SRI131103:SRI131108 TBE131103:TBE131108 TLA131103:TLA131108 TUW131103:TUW131108 UES131103:UES131108 UOO131103:UOO131108 UYK131103:UYK131108 VIG131103:VIG131108 VSC131103:VSC131108 WBY131103:WBY131108 WLU131103:WLU131108 WVQ131103:WVQ131108 I196639:I196644 JE196639:JE196644 TA196639:TA196644 ACW196639:ACW196644 AMS196639:AMS196644 AWO196639:AWO196644 BGK196639:BGK196644 BQG196639:BQG196644 CAC196639:CAC196644 CJY196639:CJY196644 CTU196639:CTU196644 DDQ196639:DDQ196644 DNM196639:DNM196644 DXI196639:DXI196644 EHE196639:EHE196644 ERA196639:ERA196644 FAW196639:FAW196644 FKS196639:FKS196644 FUO196639:FUO196644 GEK196639:GEK196644 GOG196639:GOG196644 GYC196639:GYC196644 HHY196639:HHY196644 HRU196639:HRU196644 IBQ196639:IBQ196644 ILM196639:ILM196644 IVI196639:IVI196644 JFE196639:JFE196644 JPA196639:JPA196644 JYW196639:JYW196644 KIS196639:KIS196644 KSO196639:KSO196644 LCK196639:LCK196644 LMG196639:LMG196644 LWC196639:LWC196644 MFY196639:MFY196644 MPU196639:MPU196644 MZQ196639:MZQ196644 NJM196639:NJM196644 NTI196639:NTI196644 ODE196639:ODE196644 ONA196639:ONA196644 OWW196639:OWW196644 PGS196639:PGS196644 PQO196639:PQO196644 QAK196639:QAK196644 QKG196639:QKG196644 QUC196639:QUC196644 RDY196639:RDY196644 RNU196639:RNU196644 RXQ196639:RXQ196644 SHM196639:SHM196644 SRI196639:SRI196644 TBE196639:TBE196644 TLA196639:TLA196644 TUW196639:TUW196644 UES196639:UES196644 UOO196639:UOO196644 UYK196639:UYK196644 VIG196639:VIG196644 VSC196639:VSC196644 WBY196639:WBY196644 WLU196639:WLU196644 WVQ196639:WVQ196644 I262175:I262180 JE262175:JE262180 TA262175:TA262180 ACW262175:ACW262180 AMS262175:AMS262180 AWO262175:AWO262180 BGK262175:BGK262180 BQG262175:BQG262180 CAC262175:CAC262180 CJY262175:CJY262180 CTU262175:CTU262180 DDQ262175:DDQ262180 DNM262175:DNM262180 DXI262175:DXI262180 EHE262175:EHE262180 ERA262175:ERA262180 FAW262175:FAW262180 FKS262175:FKS262180 FUO262175:FUO262180 GEK262175:GEK262180 GOG262175:GOG262180 GYC262175:GYC262180 HHY262175:HHY262180 HRU262175:HRU262180 IBQ262175:IBQ262180 ILM262175:ILM262180 IVI262175:IVI262180 JFE262175:JFE262180 JPA262175:JPA262180 JYW262175:JYW262180 KIS262175:KIS262180 KSO262175:KSO262180 LCK262175:LCK262180 LMG262175:LMG262180 LWC262175:LWC262180 MFY262175:MFY262180 MPU262175:MPU262180 MZQ262175:MZQ262180 NJM262175:NJM262180 NTI262175:NTI262180 ODE262175:ODE262180 ONA262175:ONA262180 OWW262175:OWW262180 PGS262175:PGS262180 PQO262175:PQO262180 QAK262175:QAK262180 QKG262175:QKG262180 QUC262175:QUC262180 RDY262175:RDY262180 RNU262175:RNU262180 RXQ262175:RXQ262180 SHM262175:SHM262180 SRI262175:SRI262180 TBE262175:TBE262180 TLA262175:TLA262180 TUW262175:TUW262180 UES262175:UES262180 UOO262175:UOO262180 UYK262175:UYK262180 VIG262175:VIG262180 VSC262175:VSC262180 WBY262175:WBY262180 WLU262175:WLU262180 WVQ262175:WVQ262180 I327711:I327716 JE327711:JE327716 TA327711:TA327716 ACW327711:ACW327716 AMS327711:AMS327716 AWO327711:AWO327716 BGK327711:BGK327716 BQG327711:BQG327716 CAC327711:CAC327716 CJY327711:CJY327716 CTU327711:CTU327716 DDQ327711:DDQ327716 DNM327711:DNM327716 DXI327711:DXI327716 EHE327711:EHE327716 ERA327711:ERA327716 FAW327711:FAW327716 FKS327711:FKS327716 FUO327711:FUO327716 GEK327711:GEK327716 GOG327711:GOG327716 GYC327711:GYC327716 HHY327711:HHY327716 HRU327711:HRU327716 IBQ327711:IBQ327716 ILM327711:ILM327716 IVI327711:IVI327716 JFE327711:JFE327716 JPA327711:JPA327716 JYW327711:JYW327716 KIS327711:KIS327716 KSO327711:KSO327716 LCK327711:LCK327716 LMG327711:LMG327716 LWC327711:LWC327716 MFY327711:MFY327716 MPU327711:MPU327716 MZQ327711:MZQ327716 NJM327711:NJM327716 NTI327711:NTI327716 ODE327711:ODE327716 ONA327711:ONA327716 OWW327711:OWW327716 PGS327711:PGS327716 PQO327711:PQO327716 QAK327711:QAK327716 QKG327711:QKG327716 QUC327711:QUC327716 RDY327711:RDY327716 RNU327711:RNU327716 RXQ327711:RXQ327716 SHM327711:SHM327716 SRI327711:SRI327716 TBE327711:TBE327716 TLA327711:TLA327716 TUW327711:TUW327716 UES327711:UES327716 UOO327711:UOO327716 UYK327711:UYK327716 VIG327711:VIG327716 VSC327711:VSC327716 WBY327711:WBY327716 WLU327711:WLU327716 WVQ327711:WVQ327716 I393247:I393252 JE393247:JE393252 TA393247:TA393252 ACW393247:ACW393252 AMS393247:AMS393252 AWO393247:AWO393252 BGK393247:BGK393252 BQG393247:BQG393252 CAC393247:CAC393252 CJY393247:CJY393252 CTU393247:CTU393252 DDQ393247:DDQ393252 DNM393247:DNM393252 DXI393247:DXI393252 EHE393247:EHE393252 ERA393247:ERA393252 FAW393247:FAW393252 FKS393247:FKS393252 FUO393247:FUO393252 GEK393247:GEK393252 GOG393247:GOG393252 GYC393247:GYC393252 HHY393247:HHY393252 HRU393247:HRU393252 IBQ393247:IBQ393252 ILM393247:ILM393252 IVI393247:IVI393252 JFE393247:JFE393252 JPA393247:JPA393252 JYW393247:JYW393252 KIS393247:KIS393252 KSO393247:KSO393252 LCK393247:LCK393252 LMG393247:LMG393252 LWC393247:LWC393252 MFY393247:MFY393252 MPU393247:MPU393252 MZQ393247:MZQ393252 NJM393247:NJM393252 NTI393247:NTI393252 ODE393247:ODE393252 ONA393247:ONA393252 OWW393247:OWW393252 PGS393247:PGS393252 PQO393247:PQO393252 QAK393247:QAK393252 QKG393247:QKG393252 QUC393247:QUC393252 RDY393247:RDY393252 RNU393247:RNU393252 RXQ393247:RXQ393252 SHM393247:SHM393252 SRI393247:SRI393252 TBE393247:TBE393252 TLA393247:TLA393252 TUW393247:TUW393252 UES393247:UES393252 UOO393247:UOO393252 UYK393247:UYK393252 VIG393247:VIG393252 VSC393247:VSC393252 WBY393247:WBY393252 WLU393247:WLU393252 WVQ393247:WVQ393252 I458783:I458788 JE458783:JE458788 TA458783:TA458788 ACW458783:ACW458788 AMS458783:AMS458788 AWO458783:AWO458788 BGK458783:BGK458788 BQG458783:BQG458788 CAC458783:CAC458788 CJY458783:CJY458788 CTU458783:CTU458788 DDQ458783:DDQ458788 DNM458783:DNM458788 DXI458783:DXI458788 EHE458783:EHE458788 ERA458783:ERA458788 FAW458783:FAW458788 FKS458783:FKS458788 FUO458783:FUO458788 GEK458783:GEK458788 GOG458783:GOG458788 GYC458783:GYC458788 HHY458783:HHY458788 HRU458783:HRU458788 IBQ458783:IBQ458788 ILM458783:ILM458788 IVI458783:IVI458788 JFE458783:JFE458788 JPA458783:JPA458788 JYW458783:JYW458788 KIS458783:KIS458788 KSO458783:KSO458788 LCK458783:LCK458788 LMG458783:LMG458788 LWC458783:LWC458788 MFY458783:MFY458788 MPU458783:MPU458788 MZQ458783:MZQ458788 NJM458783:NJM458788 NTI458783:NTI458788 ODE458783:ODE458788 ONA458783:ONA458788 OWW458783:OWW458788 PGS458783:PGS458788 PQO458783:PQO458788 QAK458783:QAK458788 QKG458783:QKG458788 QUC458783:QUC458788 RDY458783:RDY458788 RNU458783:RNU458788 RXQ458783:RXQ458788 SHM458783:SHM458788 SRI458783:SRI458788 TBE458783:TBE458788 TLA458783:TLA458788 TUW458783:TUW458788 UES458783:UES458788 UOO458783:UOO458788 UYK458783:UYK458788 VIG458783:VIG458788 VSC458783:VSC458788 WBY458783:WBY458788 WLU458783:WLU458788 WVQ458783:WVQ458788 I524319:I524324 JE524319:JE524324 TA524319:TA524324 ACW524319:ACW524324 AMS524319:AMS524324 AWO524319:AWO524324 BGK524319:BGK524324 BQG524319:BQG524324 CAC524319:CAC524324 CJY524319:CJY524324 CTU524319:CTU524324 DDQ524319:DDQ524324 DNM524319:DNM524324 DXI524319:DXI524324 EHE524319:EHE524324 ERA524319:ERA524324 FAW524319:FAW524324 FKS524319:FKS524324 FUO524319:FUO524324 GEK524319:GEK524324 GOG524319:GOG524324 GYC524319:GYC524324 HHY524319:HHY524324 HRU524319:HRU524324 IBQ524319:IBQ524324 ILM524319:ILM524324 IVI524319:IVI524324 JFE524319:JFE524324 JPA524319:JPA524324 JYW524319:JYW524324 KIS524319:KIS524324 KSO524319:KSO524324 LCK524319:LCK524324 LMG524319:LMG524324 LWC524319:LWC524324 MFY524319:MFY524324 MPU524319:MPU524324 MZQ524319:MZQ524324 NJM524319:NJM524324 NTI524319:NTI524324 ODE524319:ODE524324 ONA524319:ONA524324 OWW524319:OWW524324 PGS524319:PGS524324 PQO524319:PQO524324 QAK524319:QAK524324 QKG524319:QKG524324 QUC524319:QUC524324 RDY524319:RDY524324 RNU524319:RNU524324 RXQ524319:RXQ524324 SHM524319:SHM524324 SRI524319:SRI524324 TBE524319:TBE524324 TLA524319:TLA524324 TUW524319:TUW524324 UES524319:UES524324 UOO524319:UOO524324 UYK524319:UYK524324 VIG524319:VIG524324 VSC524319:VSC524324 WBY524319:WBY524324 WLU524319:WLU524324 WVQ524319:WVQ524324 I589855:I589860 JE589855:JE589860 TA589855:TA589860 ACW589855:ACW589860 AMS589855:AMS589860 AWO589855:AWO589860 BGK589855:BGK589860 BQG589855:BQG589860 CAC589855:CAC589860 CJY589855:CJY589860 CTU589855:CTU589860 DDQ589855:DDQ589860 DNM589855:DNM589860 DXI589855:DXI589860 EHE589855:EHE589860 ERA589855:ERA589860 FAW589855:FAW589860 FKS589855:FKS589860 FUO589855:FUO589860 GEK589855:GEK589860 GOG589855:GOG589860 GYC589855:GYC589860 HHY589855:HHY589860 HRU589855:HRU589860 IBQ589855:IBQ589860 ILM589855:ILM589860 IVI589855:IVI589860 JFE589855:JFE589860 JPA589855:JPA589860 JYW589855:JYW589860 KIS589855:KIS589860 KSO589855:KSO589860 LCK589855:LCK589860 LMG589855:LMG589860 LWC589855:LWC589860 MFY589855:MFY589860 MPU589855:MPU589860 MZQ589855:MZQ589860 NJM589855:NJM589860 NTI589855:NTI589860 ODE589855:ODE589860 ONA589855:ONA589860 OWW589855:OWW589860 PGS589855:PGS589860 PQO589855:PQO589860 QAK589855:QAK589860 QKG589855:QKG589860 QUC589855:QUC589860 RDY589855:RDY589860 RNU589855:RNU589860 RXQ589855:RXQ589860 SHM589855:SHM589860 SRI589855:SRI589860 TBE589855:TBE589860 TLA589855:TLA589860 TUW589855:TUW589860 UES589855:UES589860 UOO589855:UOO589860 UYK589855:UYK589860 VIG589855:VIG589860 VSC589855:VSC589860 WBY589855:WBY589860 WLU589855:WLU589860 WVQ589855:WVQ589860 I655391:I655396 JE655391:JE655396 TA655391:TA655396 ACW655391:ACW655396 AMS655391:AMS655396 AWO655391:AWO655396 BGK655391:BGK655396 BQG655391:BQG655396 CAC655391:CAC655396 CJY655391:CJY655396 CTU655391:CTU655396 DDQ655391:DDQ655396 DNM655391:DNM655396 DXI655391:DXI655396 EHE655391:EHE655396 ERA655391:ERA655396 FAW655391:FAW655396 FKS655391:FKS655396 FUO655391:FUO655396 GEK655391:GEK655396 GOG655391:GOG655396 GYC655391:GYC655396 HHY655391:HHY655396 HRU655391:HRU655396 IBQ655391:IBQ655396 ILM655391:ILM655396 IVI655391:IVI655396 JFE655391:JFE655396 JPA655391:JPA655396 JYW655391:JYW655396 KIS655391:KIS655396 KSO655391:KSO655396 LCK655391:LCK655396 LMG655391:LMG655396 LWC655391:LWC655396 MFY655391:MFY655396 MPU655391:MPU655396 MZQ655391:MZQ655396 NJM655391:NJM655396 NTI655391:NTI655396 ODE655391:ODE655396 ONA655391:ONA655396 OWW655391:OWW655396 PGS655391:PGS655396 PQO655391:PQO655396 QAK655391:QAK655396 QKG655391:QKG655396 QUC655391:QUC655396 RDY655391:RDY655396 RNU655391:RNU655396 RXQ655391:RXQ655396 SHM655391:SHM655396 SRI655391:SRI655396 TBE655391:TBE655396 TLA655391:TLA655396 TUW655391:TUW655396 UES655391:UES655396 UOO655391:UOO655396 UYK655391:UYK655396 VIG655391:VIG655396 VSC655391:VSC655396 WBY655391:WBY655396 WLU655391:WLU655396 WVQ655391:WVQ655396 I720927:I720932 JE720927:JE720932 TA720927:TA720932 ACW720927:ACW720932 AMS720927:AMS720932 AWO720927:AWO720932 BGK720927:BGK720932 BQG720927:BQG720932 CAC720927:CAC720932 CJY720927:CJY720932 CTU720927:CTU720932 DDQ720927:DDQ720932 DNM720927:DNM720932 DXI720927:DXI720932 EHE720927:EHE720932 ERA720927:ERA720932 FAW720927:FAW720932 FKS720927:FKS720932 FUO720927:FUO720932 GEK720927:GEK720932 GOG720927:GOG720932 GYC720927:GYC720932 HHY720927:HHY720932 HRU720927:HRU720932 IBQ720927:IBQ720932 ILM720927:ILM720932 IVI720927:IVI720932 JFE720927:JFE720932 JPA720927:JPA720932 JYW720927:JYW720932 KIS720927:KIS720932 KSO720927:KSO720932 LCK720927:LCK720932 LMG720927:LMG720932 LWC720927:LWC720932 MFY720927:MFY720932 MPU720927:MPU720932 MZQ720927:MZQ720932 NJM720927:NJM720932 NTI720927:NTI720932 ODE720927:ODE720932 ONA720927:ONA720932 OWW720927:OWW720932 PGS720927:PGS720932 PQO720927:PQO720932 QAK720927:QAK720932 QKG720927:QKG720932 QUC720927:QUC720932 RDY720927:RDY720932 RNU720927:RNU720932 RXQ720927:RXQ720932 SHM720927:SHM720932 SRI720927:SRI720932 TBE720927:TBE720932 TLA720927:TLA720932 TUW720927:TUW720932 UES720927:UES720932 UOO720927:UOO720932 UYK720927:UYK720932 VIG720927:VIG720932 VSC720927:VSC720932 WBY720927:WBY720932 WLU720927:WLU720932 WVQ720927:WVQ720932 I786463:I786468 JE786463:JE786468 TA786463:TA786468 ACW786463:ACW786468 AMS786463:AMS786468 AWO786463:AWO786468 BGK786463:BGK786468 BQG786463:BQG786468 CAC786463:CAC786468 CJY786463:CJY786468 CTU786463:CTU786468 DDQ786463:DDQ786468 DNM786463:DNM786468 DXI786463:DXI786468 EHE786463:EHE786468 ERA786463:ERA786468 FAW786463:FAW786468 FKS786463:FKS786468 FUO786463:FUO786468 GEK786463:GEK786468 GOG786463:GOG786468 GYC786463:GYC786468 HHY786463:HHY786468 HRU786463:HRU786468 IBQ786463:IBQ786468 ILM786463:ILM786468 IVI786463:IVI786468 JFE786463:JFE786468 JPA786463:JPA786468 JYW786463:JYW786468 KIS786463:KIS786468 KSO786463:KSO786468 LCK786463:LCK786468 LMG786463:LMG786468 LWC786463:LWC786468 MFY786463:MFY786468 MPU786463:MPU786468 MZQ786463:MZQ786468 NJM786463:NJM786468 NTI786463:NTI786468 ODE786463:ODE786468 ONA786463:ONA786468 OWW786463:OWW786468 PGS786463:PGS786468 PQO786463:PQO786468 QAK786463:QAK786468 QKG786463:QKG786468 QUC786463:QUC786468 RDY786463:RDY786468 RNU786463:RNU786468 RXQ786463:RXQ786468 SHM786463:SHM786468 SRI786463:SRI786468 TBE786463:TBE786468 TLA786463:TLA786468 TUW786463:TUW786468 UES786463:UES786468 UOO786463:UOO786468 UYK786463:UYK786468 VIG786463:VIG786468 VSC786463:VSC786468 WBY786463:WBY786468 WLU786463:WLU786468 WVQ786463:WVQ786468 I851999:I852004 JE851999:JE852004 TA851999:TA852004 ACW851999:ACW852004 AMS851999:AMS852004 AWO851999:AWO852004 BGK851999:BGK852004 BQG851999:BQG852004 CAC851999:CAC852004 CJY851999:CJY852004 CTU851999:CTU852004 DDQ851999:DDQ852004 DNM851999:DNM852004 DXI851999:DXI852004 EHE851999:EHE852004 ERA851999:ERA852004 FAW851999:FAW852004 FKS851999:FKS852004 FUO851999:FUO852004 GEK851999:GEK852004 GOG851999:GOG852004 GYC851999:GYC852004 HHY851999:HHY852004 HRU851999:HRU852004 IBQ851999:IBQ852004 ILM851999:ILM852004 IVI851999:IVI852004 JFE851999:JFE852004 JPA851999:JPA852004 JYW851999:JYW852004 KIS851999:KIS852004 KSO851999:KSO852004 LCK851999:LCK852004 LMG851999:LMG852004 LWC851999:LWC852004 MFY851999:MFY852004 MPU851999:MPU852004 MZQ851999:MZQ852004 NJM851999:NJM852004 NTI851999:NTI852004 ODE851999:ODE852004 ONA851999:ONA852004 OWW851999:OWW852004 PGS851999:PGS852004 PQO851999:PQO852004 QAK851999:QAK852004 QKG851999:QKG852004 QUC851999:QUC852004 RDY851999:RDY852004 RNU851999:RNU852004 RXQ851999:RXQ852004 SHM851999:SHM852004 SRI851999:SRI852004 TBE851999:TBE852004 TLA851999:TLA852004 TUW851999:TUW852004 UES851999:UES852004 UOO851999:UOO852004 UYK851999:UYK852004 VIG851999:VIG852004 VSC851999:VSC852004 WBY851999:WBY852004 WLU851999:WLU852004 WVQ851999:WVQ852004 I917535:I917540 JE917535:JE917540 TA917535:TA917540 ACW917535:ACW917540 AMS917535:AMS917540 AWO917535:AWO917540 BGK917535:BGK917540 BQG917535:BQG917540 CAC917535:CAC917540 CJY917535:CJY917540 CTU917535:CTU917540 DDQ917535:DDQ917540 DNM917535:DNM917540 DXI917535:DXI917540 EHE917535:EHE917540 ERA917535:ERA917540 FAW917535:FAW917540 FKS917535:FKS917540 FUO917535:FUO917540 GEK917535:GEK917540 GOG917535:GOG917540 GYC917535:GYC917540 HHY917535:HHY917540 HRU917535:HRU917540 IBQ917535:IBQ917540 ILM917535:ILM917540 IVI917535:IVI917540 JFE917535:JFE917540 JPA917535:JPA917540 JYW917535:JYW917540 KIS917535:KIS917540 KSO917535:KSO917540 LCK917535:LCK917540 LMG917535:LMG917540 LWC917535:LWC917540 MFY917535:MFY917540 MPU917535:MPU917540 MZQ917535:MZQ917540 NJM917535:NJM917540 NTI917535:NTI917540 ODE917535:ODE917540 ONA917535:ONA917540 OWW917535:OWW917540 PGS917535:PGS917540 PQO917535:PQO917540 QAK917535:QAK917540 QKG917535:QKG917540 QUC917535:QUC917540 RDY917535:RDY917540 RNU917535:RNU917540 RXQ917535:RXQ917540 SHM917535:SHM917540 SRI917535:SRI917540 TBE917535:TBE917540 TLA917535:TLA917540 TUW917535:TUW917540 UES917535:UES917540 UOO917535:UOO917540 UYK917535:UYK917540 VIG917535:VIG917540 VSC917535:VSC917540 WBY917535:WBY917540 WLU917535:WLU917540 WVQ917535:WVQ917540 I983071:I983076 JE983071:JE983076 TA983071:TA983076 ACW983071:ACW983076 AMS983071:AMS983076 AWO983071:AWO983076 BGK983071:BGK983076 BQG983071:BQG983076 CAC983071:CAC983076 CJY983071:CJY983076 CTU983071:CTU983076 DDQ983071:DDQ983076 DNM983071:DNM983076 DXI983071:DXI983076 EHE983071:EHE983076 ERA983071:ERA983076 FAW983071:FAW983076 FKS983071:FKS983076 FUO983071:FUO983076 GEK983071:GEK983076 GOG983071:GOG983076 GYC983071:GYC983076 HHY983071:HHY983076 HRU983071:HRU983076 IBQ983071:IBQ983076 ILM983071:ILM983076 IVI983071:IVI983076 JFE983071:JFE983076 JPA983071:JPA983076 JYW983071:JYW983076 KIS983071:KIS983076 KSO983071:KSO983076 LCK983071:LCK983076 LMG983071:LMG983076 LWC983071:LWC983076 MFY983071:MFY983076 MPU983071:MPU983076 MZQ983071:MZQ983076 NJM983071:NJM983076 NTI983071:NTI983076 ODE983071:ODE983076 ONA983071:ONA983076 OWW983071:OWW983076 PGS983071:PGS983076 PQO983071:PQO983076 QAK983071:QAK983076 QKG983071:QKG983076 QUC983071:QUC983076 RDY983071:RDY983076 RNU983071:RNU983076 RXQ983071:RXQ983076 SHM983071:SHM983076 SRI983071:SRI983076 TBE983071:TBE983076 TLA983071:TLA983076 TUW983071:TUW983076 UES983071:UES983076 UOO983071:UOO983076 UYK983071:UYK983076 VIG983071:VIG983076 VSC983071:VSC983076 WBY983071:WBY983076 WLU983071:WLU983076 WVQ983071:WVQ983076 I10:I15 JE10:JE15 TA10:TA15 ACW10:ACW15 AMS10:AMS15 AWO10:AWO15 BGK10:BGK15 BQG10:BQG15 CAC10:CAC15 CJY10:CJY15 CTU10:CTU15 DDQ10:DDQ15 DNM10:DNM15 DXI10:DXI15 EHE10:EHE15 ERA10:ERA15 FAW10:FAW15 FKS10:FKS15 FUO10:FUO15 GEK10:GEK15 GOG10:GOG15 GYC10:GYC15 HHY10:HHY15 HRU10:HRU15 IBQ10:IBQ15 ILM10:ILM15 IVI10:IVI15 JFE10:JFE15 JPA10:JPA15 JYW10:JYW15 KIS10:KIS15 KSO10:KSO15 LCK10:LCK15 LMG10:LMG15 LWC10:LWC15 MFY10:MFY15 MPU10:MPU15 MZQ10:MZQ15 NJM10:NJM15 NTI10:NTI15 ODE10:ODE15 ONA10:ONA15 OWW10:OWW15 PGS10:PGS15 PQO10:PQO15 QAK10:QAK15 QKG10:QKG15 QUC10:QUC15 RDY10:RDY15 RNU10:RNU15 RXQ10:RXQ15 SHM10:SHM15 SRI10:SRI15 TBE10:TBE15 TLA10:TLA15 TUW10:TUW15 UES10:UES15 UOO10:UOO15 UYK10:UYK15 VIG10:VIG15 VSC10:VSC15 WBY10:WBY15 WLU10:WLU15 WVQ10:WVQ15 I65546:I65551 JE65546:JE65551 TA65546:TA65551 ACW65546:ACW65551 AMS65546:AMS65551 AWO65546:AWO65551 BGK65546:BGK65551 BQG65546:BQG65551 CAC65546:CAC65551 CJY65546:CJY65551 CTU65546:CTU65551 DDQ65546:DDQ65551 DNM65546:DNM65551 DXI65546:DXI65551 EHE65546:EHE65551 ERA65546:ERA65551 FAW65546:FAW65551 FKS65546:FKS65551 FUO65546:FUO65551 GEK65546:GEK65551 GOG65546:GOG65551 GYC65546:GYC65551 HHY65546:HHY65551 HRU65546:HRU65551 IBQ65546:IBQ65551 ILM65546:ILM65551 IVI65546:IVI65551 JFE65546:JFE65551 JPA65546:JPA65551 JYW65546:JYW65551 KIS65546:KIS65551 KSO65546:KSO65551 LCK65546:LCK65551 LMG65546:LMG65551 LWC65546:LWC65551 MFY65546:MFY65551 MPU65546:MPU65551 MZQ65546:MZQ65551 NJM65546:NJM65551 NTI65546:NTI65551 ODE65546:ODE65551 ONA65546:ONA65551 OWW65546:OWW65551 PGS65546:PGS65551 PQO65546:PQO65551 QAK65546:QAK65551 QKG65546:QKG65551 QUC65546:QUC65551 RDY65546:RDY65551 RNU65546:RNU65551 RXQ65546:RXQ65551 SHM65546:SHM65551 SRI65546:SRI65551 TBE65546:TBE65551 TLA65546:TLA65551 TUW65546:TUW65551 UES65546:UES65551 UOO65546:UOO65551 UYK65546:UYK65551 VIG65546:VIG65551 VSC65546:VSC65551 WBY65546:WBY65551 WLU65546:WLU65551 WVQ65546:WVQ65551 I131082:I131087 JE131082:JE131087 TA131082:TA131087 ACW131082:ACW131087 AMS131082:AMS131087 AWO131082:AWO131087 BGK131082:BGK131087 BQG131082:BQG131087 CAC131082:CAC131087 CJY131082:CJY131087 CTU131082:CTU131087 DDQ131082:DDQ131087 DNM131082:DNM131087 DXI131082:DXI131087 EHE131082:EHE131087 ERA131082:ERA131087 FAW131082:FAW131087 FKS131082:FKS131087 FUO131082:FUO131087 GEK131082:GEK131087 GOG131082:GOG131087 GYC131082:GYC131087 HHY131082:HHY131087 HRU131082:HRU131087 IBQ131082:IBQ131087 ILM131082:ILM131087 IVI131082:IVI131087 JFE131082:JFE131087 JPA131082:JPA131087 JYW131082:JYW131087 KIS131082:KIS131087 KSO131082:KSO131087 LCK131082:LCK131087 LMG131082:LMG131087 LWC131082:LWC131087 MFY131082:MFY131087 MPU131082:MPU131087 MZQ131082:MZQ131087 NJM131082:NJM131087 NTI131082:NTI131087 ODE131082:ODE131087 ONA131082:ONA131087 OWW131082:OWW131087 PGS131082:PGS131087 PQO131082:PQO131087 QAK131082:QAK131087 QKG131082:QKG131087 QUC131082:QUC131087 RDY131082:RDY131087 RNU131082:RNU131087 RXQ131082:RXQ131087 SHM131082:SHM131087 SRI131082:SRI131087 TBE131082:TBE131087 TLA131082:TLA131087 TUW131082:TUW131087 UES131082:UES131087 UOO131082:UOO131087 UYK131082:UYK131087 VIG131082:VIG131087 VSC131082:VSC131087 WBY131082:WBY131087 WLU131082:WLU131087 WVQ131082:WVQ131087 I196618:I196623 JE196618:JE196623 TA196618:TA196623 ACW196618:ACW196623 AMS196618:AMS196623 AWO196618:AWO196623 BGK196618:BGK196623 BQG196618:BQG196623 CAC196618:CAC196623 CJY196618:CJY196623 CTU196618:CTU196623 DDQ196618:DDQ196623 DNM196618:DNM196623 DXI196618:DXI196623 EHE196618:EHE196623 ERA196618:ERA196623 FAW196618:FAW196623 FKS196618:FKS196623 FUO196618:FUO196623 GEK196618:GEK196623 GOG196618:GOG196623 GYC196618:GYC196623 HHY196618:HHY196623 HRU196618:HRU196623 IBQ196618:IBQ196623 ILM196618:ILM196623 IVI196618:IVI196623 JFE196618:JFE196623 JPA196618:JPA196623 JYW196618:JYW196623 KIS196618:KIS196623 KSO196618:KSO196623 LCK196618:LCK196623 LMG196618:LMG196623 LWC196618:LWC196623 MFY196618:MFY196623 MPU196618:MPU196623 MZQ196618:MZQ196623 NJM196618:NJM196623 NTI196618:NTI196623 ODE196618:ODE196623 ONA196618:ONA196623 OWW196618:OWW196623 PGS196618:PGS196623 PQO196618:PQO196623 QAK196618:QAK196623 QKG196618:QKG196623 QUC196618:QUC196623 RDY196618:RDY196623 RNU196618:RNU196623 RXQ196618:RXQ196623 SHM196618:SHM196623 SRI196618:SRI196623 TBE196618:TBE196623 TLA196618:TLA196623 TUW196618:TUW196623 UES196618:UES196623 UOO196618:UOO196623 UYK196618:UYK196623 VIG196618:VIG196623 VSC196618:VSC196623 WBY196618:WBY196623 WLU196618:WLU196623 WVQ196618:WVQ196623 I262154:I262159 JE262154:JE262159 TA262154:TA262159 ACW262154:ACW262159 AMS262154:AMS262159 AWO262154:AWO262159 BGK262154:BGK262159 BQG262154:BQG262159 CAC262154:CAC262159 CJY262154:CJY262159 CTU262154:CTU262159 DDQ262154:DDQ262159 DNM262154:DNM262159 DXI262154:DXI262159 EHE262154:EHE262159 ERA262154:ERA262159 FAW262154:FAW262159 FKS262154:FKS262159 FUO262154:FUO262159 GEK262154:GEK262159 GOG262154:GOG262159 GYC262154:GYC262159 HHY262154:HHY262159 HRU262154:HRU262159 IBQ262154:IBQ262159 ILM262154:ILM262159 IVI262154:IVI262159 JFE262154:JFE262159 JPA262154:JPA262159 JYW262154:JYW262159 KIS262154:KIS262159 KSO262154:KSO262159 LCK262154:LCK262159 LMG262154:LMG262159 LWC262154:LWC262159 MFY262154:MFY262159 MPU262154:MPU262159 MZQ262154:MZQ262159 NJM262154:NJM262159 NTI262154:NTI262159 ODE262154:ODE262159 ONA262154:ONA262159 OWW262154:OWW262159 PGS262154:PGS262159 PQO262154:PQO262159 QAK262154:QAK262159 QKG262154:QKG262159 QUC262154:QUC262159 RDY262154:RDY262159 RNU262154:RNU262159 RXQ262154:RXQ262159 SHM262154:SHM262159 SRI262154:SRI262159 TBE262154:TBE262159 TLA262154:TLA262159 TUW262154:TUW262159 UES262154:UES262159 UOO262154:UOO262159 UYK262154:UYK262159 VIG262154:VIG262159 VSC262154:VSC262159 WBY262154:WBY262159 WLU262154:WLU262159 WVQ262154:WVQ262159 I327690:I327695 JE327690:JE327695 TA327690:TA327695 ACW327690:ACW327695 AMS327690:AMS327695 AWO327690:AWO327695 BGK327690:BGK327695 BQG327690:BQG327695 CAC327690:CAC327695 CJY327690:CJY327695 CTU327690:CTU327695 DDQ327690:DDQ327695 DNM327690:DNM327695 DXI327690:DXI327695 EHE327690:EHE327695 ERA327690:ERA327695 FAW327690:FAW327695 FKS327690:FKS327695 FUO327690:FUO327695 GEK327690:GEK327695 GOG327690:GOG327695 GYC327690:GYC327695 HHY327690:HHY327695 HRU327690:HRU327695 IBQ327690:IBQ327695 ILM327690:ILM327695 IVI327690:IVI327695 JFE327690:JFE327695 JPA327690:JPA327695 JYW327690:JYW327695 KIS327690:KIS327695 KSO327690:KSO327695 LCK327690:LCK327695 LMG327690:LMG327695 LWC327690:LWC327695 MFY327690:MFY327695 MPU327690:MPU327695 MZQ327690:MZQ327695 NJM327690:NJM327695 NTI327690:NTI327695 ODE327690:ODE327695 ONA327690:ONA327695 OWW327690:OWW327695 PGS327690:PGS327695 PQO327690:PQO327695 QAK327690:QAK327695 QKG327690:QKG327695 QUC327690:QUC327695 RDY327690:RDY327695 RNU327690:RNU327695 RXQ327690:RXQ327695 SHM327690:SHM327695 SRI327690:SRI327695 TBE327690:TBE327695 TLA327690:TLA327695 TUW327690:TUW327695 UES327690:UES327695 UOO327690:UOO327695 UYK327690:UYK327695 VIG327690:VIG327695 VSC327690:VSC327695 WBY327690:WBY327695 WLU327690:WLU327695 WVQ327690:WVQ327695 I393226:I393231 JE393226:JE393231 TA393226:TA393231 ACW393226:ACW393231 AMS393226:AMS393231 AWO393226:AWO393231 BGK393226:BGK393231 BQG393226:BQG393231 CAC393226:CAC393231 CJY393226:CJY393231 CTU393226:CTU393231 DDQ393226:DDQ393231 DNM393226:DNM393231 DXI393226:DXI393231 EHE393226:EHE393231 ERA393226:ERA393231 FAW393226:FAW393231 FKS393226:FKS393231 FUO393226:FUO393231 GEK393226:GEK393231 GOG393226:GOG393231 GYC393226:GYC393231 HHY393226:HHY393231 HRU393226:HRU393231 IBQ393226:IBQ393231 ILM393226:ILM393231 IVI393226:IVI393231 JFE393226:JFE393231 JPA393226:JPA393231 JYW393226:JYW393231 KIS393226:KIS393231 KSO393226:KSO393231 LCK393226:LCK393231 LMG393226:LMG393231 LWC393226:LWC393231 MFY393226:MFY393231 MPU393226:MPU393231 MZQ393226:MZQ393231 NJM393226:NJM393231 NTI393226:NTI393231 ODE393226:ODE393231 ONA393226:ONA393231 OWW393226:OWW393231 PGS393226:PGS393231 PQO393226:PQO393231 QAK393226:QAK393231 QKG393226:QKG393231 QUC393226:QUC393231 RDY393226:RDY393231 RNU393226:RNU393231 RXQ393226:RXQ393231 SHM393226:SHM393231 SRI393226:SRI393231 TBE393226:TBE393231 TLA393226:TLA393231 TUW393226:TUW393231 UES393226:UES393231 UOO393226:UOO393231 UYK393226:UYK393231 VIG393226:VIG393231 VSC393226:VSC393231 WBY393226:WBY393231 WLU393226:WLU393231 WVQ393226:WVQ393231 I458762:I458767 JE458762:JE458767 TA458762:TA458767 ACW458762:ACW458767 AMS458762:AMS458767 AWO458762:AWO458767 BGK458762:BGK458767 BQG458762:BQG458767 CAC458762:CAC458767 CJY458762:CJY458767 CTU458762:CTU458767 DDQ458762:DDQ458767 DNM458762:DNM458767 DXI458762:DXI458767 EHE458762:EHE458767 ERA458762:ERA458767 FAW458762:FAW458767 FKS458762:FKS458767 FUO458762:FUO458767 GEK458762:GEK458767 GOG458762:GOG458767 GYC458762:GYC458767 HHY458762:HHY458767 HRU458762:HRU458767 IBQ458762:IBQ458767 ILM458762:ILM458767 IVI458762:IVI458767 JFE458762:JFE458767 JPA458762:JPA458767 JYW458762:JYW458767 KIS458762:KIS458767 KSO458762:KSO458767 LCK458762:LCK458767 LMG458762:LMG458767 LWC458762:LWC458767 MFY458762:MFY458767 MPU458762:MPU458767 MZQ458762:MZQ458767 NJM458762:NJM458767 NTI458762:NTI458767 ODE458762:ODE458767 ONA458762:ONA458767 OWW458762:OWW458767 PGS458762:PGS458767 PQO458762:PQO458767 QAK458762:QAK458767 QKG458762:QKG458767 QUC458762:QUC458767 RDY458762:RDY458767 RNU458762:RNU458767 RXQ458762:RXQ458767 SHM458762:SHM458767 SRI458762:SRI458767 TBE458762:TBE458767 TLA458762:TLA458767 TUW458762:TUW458767 UES458762:UES458767 UOO458762:UOO458767 UYK458762:UYK458767 VIG458762:VIG458767 VSC458762:VSC458767 WBY458762:WBY458767 WLU458762:WLU458767 WVQ458762:WVQ458767 I524298:I524303 JE524298:JE524303 TA524298:TA524303 ACW524298:ACW524303 AMS524298:AMS524303 AWO524298:AWO524303 BGK524298:BGK524303 BQG524298:BQG524303 CAC524298:CAC524303 CJY524298:CJY524303 CTU524298:CTU524303 DDQ524298:DDQ524303 DNM524298:DNM524303 DXI524298:DXI524303 EHE524298:EHE524303 ERA524298:ERA524303 FAW524298:FAW524303 FKS524298:FKS524303 FUO524298:FUO524303 GEK524298:GEK524303 GOG524298:GOG524303 GYC524298:GYC524303 HHY524298:HHY524303 HRU524298:HRU524303 IBQ524298:IBQ524303 ILM524298:ILM524303 IVI524298:IVI524303 JFE524298:JFE524303 JPA524298:JPA524303 JYW524298:JYW524303 KIS524298:KIS524303 KSO524298:KSO524303 LCK524298:LCK524303 LMG524298:LMG524303 LWC524298:LWC524303 MFY524298:MFY524303 MPU524298:MPU524303 MZQ524298:MZQ524303 NJM524298:NJM524303 NTI524298:NTI524303 ODE524298:ODE524303 ONA524298:ONA524303 OWW524298:OWW524303 PGS524298:PGS524303 PQO524298:PQO524303 QAK524298:QAK524303 QKG524298:QKG524303 QUC524298:QUC524303 RDY524298:RDY524303 RNU524298:RNU524303 RXQ524298:RXQ524303 SHM524298:SHM524303 SRI524298:SRI524303 TBE524298:TBE524303 TLA524298:TLA524303 TUW524298:TUW524303 UES524298:UES524303 UOO524298:UOO524303 UYK524298:UYK524303 VIG524298:VIG524303 VSC524298:VSC524303 WBY524298:WBY524303 WLU524298:WLU524303 WVQ524298:WVQ524303 I589834:I589839 JE589834:JE589839 TA589834:TA589839 ACW589834:ACW589839 AMS589834:AMS589839 AWO589834:AWO589839 BGK589834:BGK589839 BQG589834:BQG589839 CAC589834:CAC589839 CJY589834:CJY589839 CTU589834:CTU589839 DDQ589834:DDQ589839 DNM589834:DNM589839 DXI589834:DXI589839 EHE589834:EHE589839 ERA589834:ERA589839 FAW589834:FAW589839 FKS589834:FKS589839 FUO589834:FUO589839 GEK589834:GEK589839 GOG589834:GOG589839 GYC589834:GYC589839 HHY589834:HHY589839 HRU589834:HRU589839 IBQ589834:IBQ589839 ILM589834:ILM589839 IVI589834:IVI589839 JFE589834:JFE589839 JPA589834:JPA589839 JYW589834:JYW589839 KIS589834:KIS589839 KSO589834:KSO589839 LCK589834:LCK589839 LMG589834:LMG589839 LWC589834:LWC589839 MFY589834:MFY589839 MPU589834:MPU589839 MZQ589834:MZQ589839 NJM589834:NJM589839 NTI589834:NTI589839 ODE589834:ODE589839 ONA589834:ONA589839 OWW589834:OWW589839 PGS589834:PGS589839 PQO589834:PQO589839 QAK589834:QAK589839 QKG589834:QKG589839 QUC589834:QUC589839 RDY589834:RDY589839 RNU589834:RNU589839 RXQ589834:RXQ589839 SHM589834:SHM589839 SRI589834:SRI589839 TBE589834:TBE589839 TLA589834:TLA589839 TUW589834:TUW589839 UES589834:UES589839 UOO589834:UOO589839 UYK589834:UYK589839 VIG589834:VIG589839 VSC589834:VSC589839 WBY589834:WBY589839 WLU589834:WLU589839 WVQ589834:WVQ589839 I655370:I655375 JE655370:JE655375 TA655370:TA655375 ACW655370:ACW655375 AMS655370:AMS655375 AWO655370:AWO655375 BGK655370:BGK655375 BQG655370:BQG655375 CAC655370:CAC655375 CJY655370:CJY655375 CTU655370:CTU655375 DDQ655370:DDQ655375 DNM655370:DNM655375 DXI655370:DXI655375 EHE655370:EHE655375 ERA655370:ERA655375 FAW655370:FAW655375 FKS655370:FKS655375 FUO655370:FUO655375 GEK655370:GEK655375 GOG655370:GOG655375 GYC655370:GYC655375 HHY655370:HHY655375 HRU655370:HRU655375 IBQ655370:IBQ655375 ILM655370:ILM655375 IVI655370:IVI655375 JFE655370:JFE655375 JPA655370:JPA655375 JYW655370:JYW655375 KIS655370:KIS655375 KSO655370:KSO655375 LCK655370:LCK655375 LMG655370:LMG655375 LWC655370:LWC655375 MFY655370:MFY655375 MPU655370:MPU655375 MZQ655370:MZQ655375 NJM655370:NJM655375 NTI655370:NTI655375 ODE655370:ODE655375 ONA655370:ONA655375 OWW655370:OWW655375 PGS655370:PGS655375 PQO655370:PQO655375 QAK655370:QAK655375 QKG655370:QKG655375 QUC655370:QUC655375 RDY655370:RDY655375 RNU655370:RNU655375 RXQ655370:RXQ655375 SHM655370:SHM655375 SRI655370:SRI655375 TBE655370:TBE655375 TLA655370:TLA655375 TUW655370:TUW655375 UES655370:UES655375 UOO655370:UOO655375 UYK655370:UYK655375 VIG655370:VIG655375 VSC655370:VSC655375 WBY655370:WBY655375 WLU655370:WLU655375 WVQ655370:WVQ655375 I720906:I720911 JE720906:JE720911 TA720906:TA720911 ACW720906:ACW720911 AMS720906:AMS720911 AWO720906:AWO720911 BGK720906:BGK720911 BQG720906:BQG720911 CAC720906:CAC720911 CJY720906:CJY720911 CTU720906:CTU720911 DDQ720906:DDQ720911 DNM720906:DNM720911 DXI720906:DXI720911 EHE720906:EHE720911 ERA720906:ERA720911 FAW720906:FAW720911 FKS720906:FKS720911 FUO720906:FUO720911 GEK720906:GEK720911 GOG720906:GOG720911 GYC720906:GYC720911 HHY720906:HHY720911 HRU720906:HRU720911 IBQ720906:IBQ720911 ILM720906:ILM720911 IVI720906:IVI720911 JFE720906:JFE720911 JPA720906:JPA720911 JYW720906:JYW720911 KIS720906:KIS720911 KSO720906:KSO720911 LCK720906:LCK720911 LMG720906:LMG720911 LWC720906:LWC720911 MFY720906:MFY720911 MPU720906:MPU720911 MZQ720906:MZQ720911 NJM720906:NJM720911 NTI720906:NTI720911 ODE720906:ODE720911 ONA720906:ONA720911 OWW720906:OWW720911 PGS720906:PGS720911 PQO720906:PQO720911 QAK720906:QAK720911 QKG720906:QKG720911 QUC720906:QUC720911 RDY720906:RDY720911 RNU720906:RNU720911 RXQ720906:RXQ720911 SHM720906:SHM720911 SRI720906:SRI720911 TBE720906:TBE720911 TLA720906:TLA720911 TUW720906:TUW720911 UES720906:UES720911 UOO720906:UOO720911 UYK720906:UYK720911 VIG720906:VIG720911 VSC720906:VSC720911 WBY720906:WBY720911 WLU720906:WLU720911 WVQ720906:WVQ720911 I786442:I786447 JE786442:JE786447 TA786442:TA786447 ACW786442:ACW786447 AMS786442:AMS786447 AWO786442:AWO786447 BGK786442:BGK786447 BQG786442:BQG786447 CAC786442:CAC786447 CJY786442:CJY786447 CTU786442:CTU786447 DDQ786442:DDQ786447 DNM786442:DNM786447 DXI786442:DXI786447 EHE786442:EHE786447 ERA786442:ERA786447 FAW786442:FAW786447 FKS786442:FKS786447 FUO786442:FUO786447 GEK786442:GEK786447 GOG786442:GOG786447 GYC786442:GYC786447 HHY786442:HHY786447 HRU786442:HRU786447 IBQ786442:IBQ786447 ILM786442:ILM786447 IVI786442:IVI786447 JFE786442:JFE786447 JPA786442:JPA786447 JYW786442:JYW786447 KIS786442:KIS786447 KSO786442:KSO786447 LCK786442:LCK786447 LMG786442:LMG786447 LWC786442:LWC786447 MFY786442:MFY786447 MPU786442:MPU786447 MZQ786442:MZQ786447 NJM786442:NJM786447 NTI786442:NTI786447 ODE786442:ODE786447 ONA786442:ONA786447 OWW786442:OWW786447 PGS786442:PGS786447 PQO786442:PQO786447 QAK786442:QAK786447 QKG786442:QKG786447 QUC786442:QUC786447 RDY786442:RDY786447 RNU786442:RNU786447 RXQ786442:RXQ786447 SHM786442:SHM786447 SRI786442:SRI786447 TBE786442:TBE786447 TLA786442:TLA786447 TUW786442:TUW786447 UES786442:UES786447 UOO786442:UOO786447 UYK786442:UYK786447 VIG786442:VIG786447 VSC786442:VSC786447 WBY786442:WBY786447 WLU786442:WLU786447 WVQ786442:WVQ786447 I851978:I851983 JE851978:JE851983 TA851978:TA851983 ACW851978:ACW851983 AMS851978:AMS851983 AWO851978:AWO851983 BGK851978:BGK851983 BQG851978:BQG851983 CAC851978:CAC851983 CJY851978:CJY851983 CTU851978:CTU851983 DDQ851978:DDQ851983 DNM851978:DNM851983 DXI851978:DXI851983 EHE851978:EHE851983 ERA851978:ERA851983 FAW851978:FAW851983 FKS851978:FKS851983 FUO851978:FUO851983 GEK851978:GEK851983 GOG851978:GOG851983 GYC851978:GYC851983 HHY851978:HHY851983 HRU851978:HRU851983 IBQ851978:IBQ851983 ILM851978:ILM851983 IVI851978:IVI851983 JFE851978:JFE851983 JPA851978:JPA851983 JYW851978:JYW851983 KIS851978:KIS851983 KSO851978:KSO851983 LCK851978:LCK851983 LMG851978:LMG851983 LWC851978:LWC851983 MFY851978:MFY851983 MPU851978:MPU851983 MZQ851978:MZQ851983 NJM851978:NJM851983 NTI851978:NTI851983 ODE851978:ODE851983 ONA851978:ONA851983 OWW851978:OWW851983 PGS851978:PGS851983 PQO851978:PQO851983 QAK851978:QAK851983 QKG851978:QKG851983 QUC851978:QUC851983 RDY851978:RDY851983 RNU851978:RNU851983 RXQ851978:RXQ851983 SHM851978:SHM851983 SRI851978:SRI851983 TBE851978:TBE851983 TLA851978:TLA851983 TUW851978:TUW851983 UES851978:UES851983 UOO851978:UOO851983 UYK851978:UYK851983 VIG851978:VIG851983 VSC851978:VSC851983 WBY851978:WBY851983 WLU851978:WLU851983 WVQ851978:WVQ851983 I917514:I917519 JE917514:JE917519 TA917514:TA917519 ACW917514:ACW917519 AMS917514:AMS917519 AWO917514:AWO917519 BGK917514:BGK917519 BQG917514:BQG917519 CAC917514:CAC917519 CJY917514:CJY917519 CTU917514:CTU917519 DDQ917514:DDQ917519 DNM917514:DNM917519 DXI917514:DXI917519 EHE917514:EHE917519 ERA917514:ERA917519 FAW917514:FAW917519 FKS917514:FKS917519 FUO917514:FUO917519 GEK917514:GEK917519 GOG917514:GOG917519 GYC917514:GYC917519 HHY917514:HHY917519 HRU917514:HRU917519 IBQ917514:IBQ917519 ILM917514:ILM917519 IVI917514:IVI917519 JFE917514:JFE917519 JPA917514:JPA917519 JYW917514:JYW917519 KIS917514:KIS917519 KSO917514:KSO917519 LCK917514:LCK917519 LMG917514:LMG917519 LWC917514:LWC917519 MFY917514:MFY917519 MPU917514:MPU917519 MZQ917514:MZQ917519 NJM917514:NJM917519 NTI917514:NTI917519 ODE917514:ODE917519 ONA917514:ONA917519 OWW917514:OWW917519 PGS917514:PGS917519 PQO917514:PQO917519 QAK917514:QAK917519 QKG917514:QKG917519 QUC917514:QUC917519 RDY917514:RDY917519 RNU917514:RNU917519 RXQ917514:RXQ917519 SHM917514:SHM917519 SRI917514:SRI917519 TBE917514:TBE917519 TLA917514:TLA917519 TUW917514:TUW917519 UES917514:UES917519 UOO917514:UOO917519 UYK917514:UYK917519 VIG917514:VIG917519 VSC917514:VSC917519 WBY917514:WBY917519 WLU917514:WLU917519 WVQ917514:WVQ917519 I983050:I983055 JE983050:JE983055 TA983050:TA983055 ACW983050:ACW983055 AMS983050:AMS983055 AWO983050:AWO983055 BGK983050:BGK983055 BQG983050:BQG983055 CAC983050:CAC983055 CJY983050:CJY983055 CTU983050:CTU983055 DDQ983050:DDQ983055 DNM983050:DNM983055 DXI983050:DXI983055 EHE983050:EHE983055 ERA983050:ERA983055 FAW983050:FAW983055 FKS983050:FKS983055 FUO983050:FUO983055 GEK983050:GEK983055 GOG983050:GOG983055 GYC983050:GYC983055 HHY983050:HHY983055 HRU983050:HRU983055 IBQ983050:IBQ983055 ILM983050:ILM983055 IVI983050:IVI983055 JFE983050:JFE983055 JPA983050:JPA983055 JYW983050:JYW983055 KIS983050:KIS983055 KSO983050:KSO983055 LCK983050:LCK983055 LMG983050:LMG983055 LWC983050:LWC983055 MFY983050:MFY983055 MPU983050:MPU983055 MZQ983050:MZQ983055 NJM983050:NJM983055 NTI983050:NTI983055 ODE983050:ODE983055 ONA983050:ONA983055 OWW983050:OWW983055 PGS983050:PGS983055 PQO983050:PQO983055 QAK983050:QAK983055 QKG983050:QKG983055 QUC983050:QUC983055 RDY983050:RDY983055 RNU983050:RNU983055 RXQ983050:RXQ983055 SHM983050:SHM983055 SRI983050:SRI983055 TBE983050:TBE983055 TLA983050:TLA983055 TUW983050:TUW983055 UES983050:UES983055 UOO983050:UOO983055 UYK983050:UYK983055 VIG983050:VIG983055 VSC983050:VSC983055 WBY983050:WBY983055 WLU983050:WLU983055 WVQ983050:WVQ983055 I43:I48 JE43:JE48 TA43:TA48 ACW43:ACW48 AMS43:AMS48 AWO43:AWO48 BGK43:BGK48 BQG43:BQG48 CAC43:CAC48 CJY43:CJY48 CTU43:CTU48 DDQ43:DDQ48 DNM43:DNM48 DXI43:DXI48 EHE43:EHE48 ERA43:ERA48 FAW43:FAW48 FKS43:FKS48 FUO43:FUO48 GEK43:GEK48 GOG43:GOG48 GYC43:GYC48 HHY43:HHY48 HRU43:HRU48 IBQ43:IBQ48 ILM43:ILM48 IVI43:IVI48 JFE43:JFE48 JPA43:JPA48 JYW43:JYW48 KIS43:KIS48 KSO43:KSO48 LCK43:LCK48 LMG43:LMG48 LWC43:LWC48 MFY43:MFY48 MPU43:MPU48 MZQ43:MZQ48 NJM43:NJM48 NTI43:NTI48 ODE43:ODE48 ONA43:ONA48 OWW43:OWW48 PGS43:PGS48 PQO43:PQO48 QAK43:QAK48 QKG43:QKG48 QUC43:QUC48 RDY43:RDY48 RNU43:RNU48 RXQ43:RXQ48 SHM43:SHM48 SRI43:SRI48 TBE43:TBE48 TLA43:TLA48 TUW43:TUW48 UES43:UES48 UOO43:UOO48 UYK43:UYK48 VIG43:VIG48 VSC43:VSC48 WBY43:WBY48 WLU43:WLU48 WVQ43:WVQ48 I65579:I65584 JE65579:JE65584 TA65579:TA65584 ACW65579:ACW65584 AMS65579:AMS65584 AWO65579:AWO65584 BGK65579:BGK65584 BQG65579:BQG65584 CAC65579:CAC65584 CJY65579:CJY65584 CTU65579:CTU65584 DDQ65579:DDQ65584 DNM65579:DNM65584 DXI65579:DXI65584 EHE65579:EHE65584 ERA65579:ERA65584 FAW65579:FAW65584 FKS65579:FKS65584 FUO65579:FUO65584 GEK65579:GEK65584 GOG65579:GOG65584 GYC65579:GYC65584 HHY65579:HHY65584 HRU65579:HRU65584 IBQ65579:IBQ65584 ILM65579:ILM65584 IVI65579:IVI65584 JFE65579:JFE65584 JPA65579:JPA65584 JYW65579:JYW65584 KIS65579:KIS65584 KSO65579:KSO65584 LCK65579:LCK65584 LMG65579:LMG65584 LWC65579:LWC65584 MFY65579:MFY65584 MPU65579:MPU65584 MZQ65579:MZQ65584 NJM65579:NJM65584 NTI65579:NTI65584 ODE65579:ODE65584 ONA65579:ONA65584 OWW65579:OWW65584 PGS65579:PGS65584 PQO65579:PQO65584 QAK65579:QAK65584 QKG65579:QKG65584 QUC65579:QUC65584 RDY65579:RDY65584 RNU65579:RNU65584 RXQ65579:RXQ65584 SHM65579:SHM65584 SRI65579:SRI65584 TBE65579:TBE65584 TLA65579:TLA65584 TUW65579:TUW65584 UES65579:UES65584 UOO65579:UOO65584 UYK65579:UYK65584 VIG65579:VIG65584 VSC65579:VSC65584 WBY65579:WBY65584 WLU65579:WLU65584 WVQ65579:WVQ65584 I131115:I131120 JE131115:JE131120 TA131115:TA131120 ACW131115:ACW131120 AMS131115:AMS131120 AWO131115:AWO131120 BGK131115:BGK131120 BQG131115:BQG131120 CAC131115:CAC131120 CJY131115:CJY131120 CTU131115:CTU131120 DDQ131115:DDQ131120 DNM131115:DNM131120 DXI131115:DXI131120 EHE131115:EHE131120 ERA131115:ERA131120 FAW131115:FAW131120 FKS131115:FKS131120 FUO131115:FUO131120 GEK131115:GEK131120 GOG131115:GOG131120 GYC131115:GYC131120 HHY131115:HHY131120 HRU131115:HRU131120 IBQ131115:IBQ131120 ILM131115:ILM131120 IVI131115:IVI131120 JFE131115:JFE131120 JPA131115:JPA131120 JYW131115:JYW131120 KIS131115:KIS131120 KSO131115:KSO131120 LCK131115:LCK131120 LMG131115:LMG131120 LWC131115:LWC131120 MFY131115:MFY131120 MPU131115:MPU131120 MZQ131115:MZQ131120 NJM131115:NJM131120 NTI131115:NTI131120 ODE131115:ODE131120 ONA131115:ONA131120 OWW131115:OWW131120 PGS131115:PGS131120 PQO131115:PQO131120 QAK131115:QAK131120 QKG131115:QKG131120 QUC131115:QUC131120 RDY131115:RDY131120 RNU131115:RNU131120 RXQ131115:RXQ131120 SHM131115:SHM131120 SRI131115:SRI131120 TBE131115:TBE131120 TLA131115:TLA131120 TUW131115:TUW131120 UES131115:UES131120 UOO131115:UOO131120 UYK131115:UYK131120 VIG131115:VIG131120 VSC131115:VSC131120 WBY131115:WBY131120 WLU131115:WLU131120 WVQ131115:WVQ131120 I196651:I196656 JE196651:JE196656 TA196651:TA196656 ACW196651:ACW196656 AMS196651:AMS196656 AWO196651:AWO196656 BGK196651:BGK196656 BQG196651:BQG196656 CAC196651:CAC196656 CJY196651:CJY196656 CTU196651:CTU196656 DDQ196651:DDQ196656 DNM196651:DNM196656 DXI196651:DXI196656 EHE196651:EHE196656 ERA196651:ERA196656 FAW196651:FAW196656 FKS196651:FKS196656 FUO196651:FUO196656 GEK196651:GEK196656 GOG196651:GOG196656 GYC196651:GYC196656 HHY196651:HHY196656 HRU196651:HRU196656 IBQ196651:IBQ196656 ILM196651:ILM196656 IVI196651:IVI196656 JFE196651:JFE196656 JPA196651:JPA196656 JYW196651:JYW196656 KIS196651:KIS196656 KSO196651:KSO196656 LCK196651:LCK196656 LMG196651:LMG196656 LWC196651:LWC196656 MFY196651:MFY196656 MPU196651:MPU196656 MZQ196651:MZQ196656 NJM196651:NJM196656 NTI196651:NTI196656 ODE196651:ODE196656 ONA196651:ONA196656 OWW196651:OWW196656 PGS196651:PGS196656 PQO196651:PQO196656 QAK196651:QAK196656 QKG196651:QKG196656 QUC196651:QUC196656 RDY196651:RDY196656 RNU196651:RNU196656 RXQ196651:RXQ196656 SHM196651:SHM196656 SRI196651:SRI196656 TBE196651:TBE196656 TLA196651:TLA196656 TUW196651:TUW196656 UES196651:UES196656 UOO196651:UOO196656 UYK196651:UYK196656 VIG196651:VIG196656 VSC196651:VSC196656 WBY196651:WBY196656 WLU196651:WLU196656 WVQ196651:WVQ196656 I262187:I262192 JE262187:JE262192 TA262187:TA262192 ACW262187:ACW262192 AMS262187:AMS262192 AWO262187:AWO262192 BGK262187:BGK262192 BQG262187:BQG262192 CAC262187:CAC262192 CJY262187:CJY262192 CTU262187:CTU262192 DDQ262187:DDQ262192 DNM262187:DNM262192 DXI262187:DXI262192 EHE262187:EHE262192 ERA262187:ERA262192 FAW262187:FAW262192 FKS262187:FKS262192 FUO262187:FUO262192 GEK262187:GEK262192 GOG262187:GOG262192 GYC262187:GYC262192 HHY262187:HHY262192 HRU262187:HRU262192 IBQ262187:IBQ262192 ILM262187:ILM262192 IVI262187:IVI262192 JFE262187:JFE262192 JPA262187:JPA262192 JYW262187:JYW262192 KIS262187:KIS262192 KSO262187:KSO262192 LCK262187:LCK262192 LMG262187:LMG262192 LWC262187:LWC262192 MFY262187:MFY262192 MPU262187:MPU262192 MZQ262187:MZQ262192 NJM262187:NJM262192 NTI262187:NTI262192 ODE262187:ODE262192 ONA262187:ONA262192 OWW262187:OWW262192 PGS262187:PGS262192 PQO262187:PQO262192 QAK262187:QAK262192 QKG262187:QKG262192 QUC262187:QUC262192 RDY262187:RDY262192 RNU262187:RNU262192 RXQ262187:RXQ262192 SHM262187:SHM262192 SRI262187:SRI262192 TBE262187:TBE262192 TLA262187:TLA262192 TUW262187:TUW262192 UES262187:UES262192 UOO262187:UOO262192 UYK262187:UYK262192 VIG262187:VIG262192 VSC262187:VSC262192 WBY262187:WBY262192 WLU262187:WLU262192 WVQ262187:WVQ262192 I327723:I327728 JE327723:JE327728 TA327723:TA327728 ACW327723:ACW327728 AMS327723:AMS327728 AWO327723:AWO327728 BGK327723:BGK327728 BQG327723:BQG327728 CAC327723:CAC327728 CJY327723:CJY327728 CTU327723:CTU327728 DDQ327723:DDQ327728 DNM327723:DNM327728 DXI327723:DXI327728 EHE327723:EHE327728 ERA327723:ERA327728 FAW327723:FAW327728 FKS327723:FKS327728 FUO327723:FUO327728 GEK327723:GEK327728 GOG327723:GOG327728 GYC327723:GYC327728 HHY327723:HHY327728 HRU327723:HRU327728 IBQ327723:IBQ327728 ILM327723:ILM327728 IVI327723:IVI327728 JFE327723:JFE327728 JPA327723:JPA327728 JYW327723:JYW327728 KIS327723:KIS327728 KSO327723:KSO327728 LCK327723:LCK327728 LMG327723:LMG327728 LWC327723:LWC327728 MFY327723:MFY327728 MPU327723:MPU327728 MZQ327723:MZQ327728 NJM327723:NJM327728 NTI327723:NTI327728 ODE327723:ODE327728 ONA327723:ONA327728 OWW327723:OWW327728 PGS327723:PGS327728 PQO327723:PQO327728 QAK327723:QAK327728 QKG327723:QKG327728 QUC327723:QUC327728 RDY327723:RDY327728 RNU327723:RNU327728 RXQ327723:RXQ327728 SHM327723:SHM327728 SRI327723:SRI327728 TBE327723:TBE327728 TLA327723:TLA327728 TUW327723:TUW327728 UES327723:UES327728 UOO327723:UOO327728 UYK327723:UYK327728 VIG327723:VIG327728 VSC327723:VSC327728 WBY327723:WBY327728 WLU327723:WLU327728 WVQ327723:WVQ327728 I393259:I393264 JE393259:JE393264 TA393259:TA393264 ACW393259:ACW393264 AMS393259:AMS393264 AWO393259:AWO393264 BGK393259:BGK393264 BQG393259:BQG393264 CAC393259:CAC393264 CJY393259:CJY393264 CTU393259:CTU393264 DDQ393259:DDQ393264 DNM393259:DNM393264 DXI393259:DXI393264 EHE393259:EHE393264 ERA393259:ERA393264 FAW393259:FAW393264 FKS393259:FKS393264 FUO393259:FUO393264 GEK393259:GEK393264 GOG393259:GOG393264 GYC393259:GYC393264 HHY393259:HHY393264 HRU393259:HRU393264 IBQ393259:IBQ393264 ILM393259:ILM393264 IVI393259:IVI393264 JFE393259:JFE393264 JPA393259:JPA393264 JYW393259:JYW393264 KIS393259:KIS393264 KSO393259:KSO393264 LCK393259:LCK393264 LMG393259:LMG393264 LWC393259:LWC393264 MFY393259:MFY393264 MPU393259:MPU393264 MZQ393259:MZQ393264 NJM393259:NJM393264 NTI393259:NTI393264 ODE393259:ODE393264 ONA393259:ONA393264 OWW393259:OWW393264 PGS393259:PGS393264 PQO393259:PQO393264 QAK393259:QAK393264 QKG393259:QKG393264 QUC393259:QUC393264 RDY393259:RDY393264 RNU393259:RNU393264 RXQ393259:RXQ393264 SHM393259:SHM393264 SRI393259:SRI393264 TBE393259:TBE393264 TLA393259:TLA393264 TUW393259:TUW393264 UES393259:UES393264 UOO393259:UOO393264 UYK393259:UYK393264 VIG393259:VIG393264 VSC393259:VSC393264 WBY393259:WBY393264 WLU393259:WLU393264 WVQ393259:WVQ393264 I458795:I458800 JE458795:JE458800 TA458795:TA458800 ACW458795:ACW458800 AMS458795:AMS458800 AWO458795:AWO458800 BGK458795:BGK458800 BQG458795:BQG458800 CAC458795:CAC458800 CJY458795:CJY458800 CTU458795:CTU458800 DDQ458795:DDQ458800 DNM458795:DNM458800 DXI458795:DXI458800 EHE458795:EHE458800 ERA458795:ERA458800 FAW458795:FAW458800 FKS458795:FKS458800 FUO458795:FUO458800 GEK458795:GEK458800 GOG458795:GOG458800 GYC458795:GYC458800 HHY458795:HHY458800 HRU458795:HRU458800 IBQ458795:IBQ458800 ILM458795:ILM458800 IVI458795:IVI458800 JFE458795:JFE458800 JPA458795:JPA458800 JYW458795:JYW458800 KIS458795:KIS458800 KSO458795:KSO458800 LCK458795:LCK458800 LMG458795:LMG458800 LWC458795:LWC458800 MFY458795:MFY458800 MPU458795:MPU458800 MZQ458795:MZQ458800 NJM458795:NJM458800 NTI458795:NTI458800 ODE458795:ODE458800 ONA458795:ONA458800 OWW458795:OWW458800 PGS458795:PGS458800 PQO458795:PQO458800 QAK458795:QAK458800 QKG458795:QKG458800 QUC458795:QUC458800 RDY458795:RDY458800 RNU458795:RNU458800 RXQ458795:RXQ458800 SHM458795:SHM458800 SRI458795:SRI458800 TBE458795:TBE458800 TLA458795:TLA458800 TUW458795:TUW458800 UES458795:UES458800 UOO458795:UOO458800 UYK458795:UYK458800 VIG458795:VIG458800 VSC458795:VSC458800 WBY458795:WBY458800 WLU458795:WLU458800 WVQ458795:WVQ458800 I524331:I524336 JE524331:JE524336 TA524331:TA524336 ACW524331:ACW524336 AMS524331:AMS524336 AWO524331:AWO524336 BGK524331:BGK524336 BQG524331:BQG524336 CAC524331:CAC524336 CJY524331:CJY524336 CTU524331:CTU524336 DDQ524331:DDQ524336 DNM524331:DNM524336 DXI524331:DXI524336 EHE524331:EHE524336 ERA524331:ERA524336 FAW524331:FAW524336 FKS524331:FKS524336 FUO524331:FUO524336 GEK524331:GEK524336 GOG524331:GOG524336 GYC524331:GYC524336 HHY524331:HHY524336 HRU524331:HRU524336 IBQ524331:IBQ524336 ILM524331:ILM524336 IVI524331:IVI524336 JFE524331:JFE524336 JPA524331:JPA524336 JYW524331:JYW524336 KIS524331:KIS524336 KSO524331:KSO524336 LCK524331:LCK524336 LMG524331:LMG524336 LWC524331:LWC524336 MFY524331:MFY524336 MPU524331:MPU524336 MZQ524331:MZQ524336 NJM524331:NJM524336 NTI524331:NTI524336 ODE524331:ODE524336 ONA524331:ONA524336 OWW524331:OWW524336 PGS524331:PGS524336 PQO524331:PQO524336 QAK524331:QAK524336 QKG524331:QKG524336 QUC524331:QUC524336 RDY524331:RDY524336 RNU524331:RNU524336 RXQ524331:RXQ524336 SHM524331:SHM524336 SRI524331:SRI524336 TBE524331:TBE524336 TLA524331:TLA524336 TUW524331:TUW524336 UES524331:UES524336 UOO524331:UOO524336 UYK524331:UYK524336 VIG524331:VIG524336 VSC524331:VSC524336 WBY524331:WBY524336 WLU524331:WLU524336 WVQ524331:WVQ524336 I589867:I589872 JE589867:JE589872 TA589867:TA589872 ACW589867:ACW589872 AMS589867:AMS589872 AWO589867:AWO589872 BGK589867:BGK589872 BQG589867:BQG589872 CAC589867:CAC589872 CJY589867:CJY589872 CTU589867:CTU589872 DDQ589867:DDQ589872 DNM589867:DNM589872 DXI589867:DXI589872 EHE589867:EHE589872 ERA589867:ERA589872 FAW589867:FAW589872 FKS589867:FKS589872 FUO589867:FUO589872 GEK589867:GEK589872 GOG589867:GOG589872 GYC589867:GYC589872 HHY589867:HHY589872 HRU589867:HRU589872 IBQ589867:IBQ589872 ILM589867:ILM589872 IVI589867:IVI589872 JFE589867:JFE589872 JPA589867:JPA589872 JYW589867:JYW589872 KIS589867:KIS589872 KSO589867:KSO589872 LCK589867:LCK589872 LMG589867:LMG589872 LWC589867:LWC589872 MFY589867:MFY589872 MPU589867:MPU589872 MZQ589867:MZQ589872 NJM589867:NJM589872 NTI589867:NTI589872 ODE589867:ODE589872 ONA589867:ONA589872 OWW589867:OWW589872 PGS589867:PGS589872 PQO589867:PQO589872 QAK589867:QAK589872 QKG589867:QKG589872 QUC589867:QUC589872 RDY589867:RDY589872 RNU589867:RNU589872 RXQ589867:RXQ589872 SHM589867:SHM589872 SRI589867:SRI589872 TBE589867:TBE589872 TLA589867:TLA589872 TUW589867:TUW589872 UES589867:UES589872 UOO589867:UOO589872 UYK589867:UYK589872 VIG589867:VIG589872 VSC589867:VSC589872 WBY589867:WBY589872 WLU589867:WLU589872 WVQ589867:WVQ589872 I655403:I655408 JE655403:JE655408 TA655403:TA655408 ACW655403:ACW655408 AMS655403:AMS655408 AWO655403:AWO655408 BGK655403:BGK655408 BQG655403:BQG655408 CAC655403:CAC655408 CJY655403:CJY655408 CTU655403:CTU655408 DDQ655403:DDQ655408 DNM655403:DNM655408 DXI655403:DXI655408 EHE655403:EHE655408 ERA655403:ERA655408 FAW655403:FAW655408 FKS655403:FKS655408 FUO655403:FUO655408 GEK655403:GEK655408 GOG655403:GOG655408 GYC655403:GYC655408 HHY655403:HHY655408 HRU655403:HRU655408 IBQ655403:IBQ655408 ILM655403:ILM655408 IVI655403:IVI655408 JFE655403:JFE655408 JPA655403:JPA655408 JYW655403:JYW655408 KIS655403:KIS655408 KSO655403:KSO655408 LCK655403:LCK655408 LMG655403:LMG655408 LWC655403:LWC655408 MFY655403:MFY655408 MPU655403:MPU655408 MZQ655403:MZQ655408 NJM655403:NJM655408 NTI655403:NTI655408 ODE655403:ODE655408 ONA655403:ONA655408 OWW655403:OWW655408 PGS655403:PGS655408 PQO655403:PQO655408 QAK655403:QAK655408 QKG655403:QKG655408 QUC655403:QUC655408 RDY655403:RDY655408 RNU655403:RNU655408 RXQ655403:RXQ655408 SHM655403:SHM655408 SRI655403:SRI655408 TBE655403:TBE655408 TLA655403:TLA655408 TUW655403:TUW655408 UES655403:UES655408 UOO655403:UOO655408 UYK655403:UYK655408 VIG655403:VIG655408 VSC655403:VSC655408 WBY655403:WBY655408 WLU655403:WLU655408 WVQ655403:WVQ655408 I720939:I720944 JE720939:JE720944 TA720939:TA720944 ACW720939:ACW720944 AMS720939:AMS720944 AWO720939:AWO720944 BGK720939:BGK720944 BQG720939:BQG720944 CAC720939:CAC720944 CJY720939:CJY720944 CTU720939:CTU720944 DDQ720939:DDQ720944 DNM720939:DNM720944 DXI720939:DXI720944 EHE720939:EHE720944 ERA720939:ERA720944 FAW720939:FAW720944 FKS720939:FKS720944 FUO720939:FUO720944 GEK720939:GEK720944 GOG720939:GOG720944 GYC720939:GYC720944 HHY720939:HHY720944 HRU720939:HRU720944 IBQ720939:IBQ720944 ILM720939:ILM720944 IVI720939:IVI720944 JFE720939:JFE720944 JPA720939:JPA720944 JYW720939:JYW720944 KIS720939:KIS720944 KSO720939:KSO720944 LCK720939:LCK720944 LMG720939:LMG720944 LWC720939:LWC720944 MFY720939:MFY720944 MPU720939:MPU720944 MZQ720939:MZQ720944 NJM720939:NJM720944 NTI720939:NTI720944 ODE720939:ODE720944 ONA720939:ONA720944 OWW720939:OWW720944 PGS720939:PGS720944 PQO720939:PQO720944 QAK720939:QAK720944 QKG720939:QKG720944 QUC720939:QUC720944 RDY720939:RDY720944 RNU720939:RNU720944 RXQ720939:RXQ720944 SHM720939:SHM720944 SRI720939:SRI720944 TBE720939:TBE720944 TLA720939:TLA720944 TUW720939:TUW720944 UES720939:UES720944 UOO720939:UOO720944 UYK720939:UYK720944 VIG720939:VIG720944 VSC720939:VSC720944 WBY720939:WBY720944 WLU720939:WLU720944 WVQ720939:WVQ720944 I786475:I786480 JE786475:JE786480 TA786475:TA786480 ACW786475:ACW786480 AMS786475:AMS786480 AWO786475:AWO786480 BGK786475:BGK786480 BQG786475:BQG786480 CAC786475:CAC786480 CJY786475:CJY786480 CTU786475:CTU786480 DDQ786475:DDQ786480 DNM786475:DNM786480 DXI786475:DXI786480 EHE786475:EHE786480 ERA786475:ERA786480 FAW786475:FAW786480 FKS786475:FKS786480 FUO786475:FUO786480 GEK786475:GEK786480 GOG786475:GOG786480 GYC786475:GYC786480 HHY786475:HHY786480 HRU786475:HRU786480 IBQ786475:IBQ786480 ILM786475:ILM786480 IVI786475:IVI786480 JFE786475:JFE786480 JPA786475:JPA786480 JYW786475:JYW786480 KIS786475:KIS786480 KSO786475:KSO786480 LCK786475:LCK786480 LMG786475:LMG786480 LWC786475:LWC786480 MFY786475:MFY786480 MPU786475:MPU786480 MZQ786475:MZQ786480 NJM786475:NJM786480 NTI786475:NTI786480 ODE786475:ODE786480 ONA786475:ONA786480 OWW786475:OWW786480 PGS786475:PGS786480 PQO786475:PQO786480 QAK786475:QAK786480 QKG786475:QKG786480 QUC786475:QUC786480 RDY786475:RDY786480 RNU786475:RNU786480 RXQ786475:RXQ786480 SHM786475:SHM786480 SRI786475:SRI786480 TBE786475:TBE786480 TLA786475:TLA786480 TUW786475:TUW786480 UES786475:UES786480 UOO786475:UOO786480 UYK786475:UYK786480 VIG786475:VIG786480 VSC786475:VSC786480 WBY786475:WBY786480 WLU786475:WLU786480 WVQ786475:WVQ786480 I852011:I852016 JE852011:JE852016 TA852011:TA852016 ACW852011:ACW852016 AMS852011:AMS852016 AWO852011:AWO852016 BGK852011:BGK852016 BQG852011:BQG852016 CAC852011:CAC852016 CJY852011:CJY852016 CTU852011:CTU852016 DDQ852011:DDQ852016 DNM852011:DNM852016 DXI852011:DXI852016 EHE852011:EHE852016 ERA852011:ERA852016 FAW852011:FAW852016 FKS852011:FKS852016 FUO852011:FUO852016 GEK852011:GEK852016 GOG852011:GOG852016 GYC852011:GYC852016 HHY852011:HHY852016 HRU852011:HRU852016 IBQ852011:IBQ852016 ILM852011:ILM852016 IVI852011:IVI852016 JFE852011:JFE852016 JPA852011:JPA852016 JYW852011:JYW852016 KIS852011:KIS852016 KSO852011:KSO852016 LCK852011:LCK852016 LMG852011:LMG852016 LWC852011:LWC852016 MFY852011:MFY852016 MPU852011:MPU852016 MZQ852011:MZQ852016 NJM852011:NJM852016 NTI852011:NTI852016 ODE852011:ODE852016 ONA852011:ONA852016 OWW852011:OWW852016 PGS852011:PGS852016 PQO852011:PQO852016 QAK852011:QAK852016 QKG852011:QKG852016 QUC852011:QUC852016 RDY852011:RDY852016 RNU852011:RNU852016 RXQ852011:RXQ852016 SHM852011:SHM852016 SRI852011:SRI852016 TBE852011:TBE852016 TLA852011:TLA852016 TUW852011:TUW852016 UES852011:UES852016 UOO852011:UOO852016 UYK852011:UYK852016 VIG852011:VIG852016 VSC852011:VSC852016 WBY852011:WBY852016 WLU852011:WLU852016 WVQ852011:WVQ852016 I917547:I917552 JE917547:JE917552 TA917547:TA917552 ACW917547:ACW917552 AMS917547:AMS917552 AWO917547:AWO917552 BGK917547:BGK917552 BQG917547:BQG917552 CAC917547:CAC917552 CJY917547:CJY917552 CTU917547:CTU917552 DDQ917547:DDQ917552 DNM917547:DNM917552 DXI917547:DXI917552 EHE917547:EHE917552 ERA917547:ERA917552 FAW917547:FAW917552 FKS917547:FKS917552 FUO917547:FUO917552 GEK917547:GEK917552 GOG917547:GOG917552 GYC917547:GYC917552 HHY917547:HHY917552 HRU917547:HRU917552 IBQ917547:IBQ917552 ILM917547:ILM917552 IVI917547:IVI917552 JFE917547:JFE917552 JPA917547:JPA917552 JYW917547:JYW917552 KIS917547:KIS917552 KSO917547:KSO917552 LCK917547:LCK917552 LMG917547:LMG917552 LWC917547:LWC917552 MFY917547:MFY917552 MPU917547:MPU917552 MZQ917547:MZQ917552 NJM917547:NJM917552 NTI917547:NTI917552 ODE917547:ODE917552 ONA917547:ONA917552 OWW917547:OWW917552 PGS917547:PGS917552 PQO917547:PQO917552 QAK917547:QAK917552 QKG917547:QKG917552 QUC917547:QUC917552 RDY917547:RDY917552 RNU917547:RNU917552 RXQ917547:RXQ917552 SHM917547:SHM917552 SRI917547:SRI917552 TBE917547:TBE917552 TLA917547:TLA917552 TUW917547:TUW917552 UES917547:UES917552 UOO917547:UOO917552 UYK917547:UYK917552 VIG917547:VIG917552 VSC917547:VSC917552 WBY917547:WBY917552 WLU917547:WLU917552 WVQ917547:WVQ917552 I983083:I983088 JE983083:JE983088 TA983083:TA983088 ACW983083:ACW983088 AMS983083:AMS983088 AWO983083:AWO983088 BGK983083:BGK983088 BQG983083:BQG983088 CAC983083:CAC983088 CJY983083:CJY983088 CTU983083:CTU983088 DDQ983083:DDQ983088 DNM983083:DNM983088 DXI983083:DXI983088 EHE983083:EHE983088 ERA983083:ERA983088 FAW983083:FAW983088 FKS983083:FKS983088 FUO983083:FUO983088 GEK983083:GEK983088 GOG983083:GOG983088 GYC983083:GYC983088 HHY983083:HHY983088 HRU983083:HRU983088 IBQ983083:IBQ983088 ILM983083:ILM983088 IVI983083:IVI983088 JFE983083:JFE983088 JPA983083:JPA983088 JYW983083:JYW983088 KIS983083:KIS983088 KSO983083:KSO983088 LCK983083:LCK983088 LMG983083:LMG983088 LWC983083:LWC983088 MFY983083:MFY983088 MPU983083:MPU983088 MZQ983083:MZQ983088 NJM983083:NJM983088 NTI983083:NTI983088 ODE983083:ODE983088 ONA983083:ONA983088 OWW983083:OWW983088 PGS983083:PGS983088 PQO983083:PQO983088 QAK983083:QAK983088 QKG983083:QKG983088 QUC983083:QUC983088 RDY983083:RDY983088 RNU983083:RNU983088 RXQ983083:RXQ983088 SHM983083:SHM983088 SRI983083:SRI983088 TBE983083:TBE983088 TLA983083:TLA983088 TUW983083:TUW983088 UES983083:UES983088 UOO983083:UOO983088 UYK983083:UYK983088 VIG983083:VIG983088 VSC983083:VSC983088 WBY983083:WBY983088 WLU983083:WLU983088 WVQ983083:WVQ983088" xr:uid="{09C4D713-4E3E-4DB7-A30C-A03DB6DF9096}">
      <formula1>RedoxIndicators</formula1>
    </dataValidation>
    <dataValidation type="list" allowBlank="1" showInputMessage="1" showErrorMessage="1" sqref="K31:K36 JG31:JG36 TC31:TC36 ACY31:ACY36 AMU31:AMU36 AWQ31:AWQ36 BGM31:BGM36 BQI31:BQI36 CAE31:CAE36 CKA31:CKA36 CTW31:CTW36 DDS31:DDS36 DNO31:DNO36 DXK31:DXK36 EHG31:EHG36 ERC31:ERC36 FAY31:FAY36 FKU31:FKU36 FUQ31:FUQ36 GEM31:GEM36 GOI31:GOI36 GYE31:GYE36 HIA31:HIA36 HRW31:HRW36 IBS31:IBS36 ILO31:ILO36 IVK31:IVK36 JFG31:JFG36 JPC31:JPC36 JYY31:JYY36 KIU31:KIU36 KSQ31:KSQ36 LCM31:LCM36 LMI31:LMI36 LWE31:LWE36 MGA31:MGA36 MPW31:MPW36 MZS31:MZS36 NJO31:NJO36 NTK31:NTK36 ODG31:ODG36 ONC31:ONC36 OWY31:OWY36 PGU31:PGU36 PQQ31:PQQ36 QAM31:QAM36 QKI31:QKI36 QUE31:QUE36 REA31:REA36 RNW31:RNW36 RXS31:RXS36 SHO31:SHO36 SRK31:SRK36 TBG31:TBG36 TLC31:TLC36 TUY31:TUY36 UEU31:UEU36 UOQ31:UOQ36 UYM31:UYM36 VII31:VII36 VSE31:VSE36 WCA31:WCA36 WLW31:WLW36 WVS31:WVS36 K65567:K65572 JG65567:JG65572 TC65567:TC65572 ACY65567:ACY65572 AMU65567:AMU65572 AWQ65567:AWQ65572 BGM65567:BGM65572 BQI65567:BQI65572 CAE65567:CAE65572 CKA65567:CKA65572 CTW65567:CTW65572 DDS65567:DDS65572 DNO65567:DNO65572 DXK65567:DXK65572 EHG65567:EHG65572 ERC65567:ERC65572 FAY65567:FAY65572 FKU65567:FKU65572 FUQ65567:FUQ65572 GEM65567:GEM65572 GOI65567:GOI65572 GYE65567:GYE65572 HIA65567:HIA65572 HRW65567:HRW65572 IBS65567:IBS65572 ILO65567:ILO65572 IVK65567:IVK65572 JFG65567:JFG65572 JPC65567:JPC65572 JYY65567:JYY65572 KIU65567:KIU65572 KSQ65567:KSQ65572 LCM65567:LCM65572 LMI65567:LMI65572 LWE65567:LWE65572 MGA65567:MGA65572 MPW65567:MPW65572 MZS65567:MZS65572 NJO65567:NJO65572 NTK65567:NTK65572 ODG65567:ODG65572 ONC65567:ONC65572 OWY65567:OWY65572 PGU65567:PGU65572 PQQ65567:PQQ65572 QAM65567:QAM65572 QKI65567:QKI65572 QUE65567:QUE65572 REA65567:REA65572 RNW65567:RNW65572 RXS65567:RXS65572 SHO65567:SHO65572 SRK65567:SRK65572 TBG65567:TBG65572 TLC65567:TLC65572 TUY65567:TUY65572 UEU65567:UEU65572 UOQ65567:UOQ65572 UYM65567:UYM65572 VII65567:VII65572 VSE65567:VSE65572 WCA65567:WCA65572 WLW65567:WLW65572 WVS65567:WVS65572 K131103:K131108 JG131103:JG131108 TC131103:TC131108 ACY131103:ACY131108 AMU131103:AMU131108 AWQ131103:AWQ131108 BGM131103:BGM131108 BQI131103:BQI131108 CAE131103:CAE131108 CKA131103:CKA131108 CTW131103:CTW131108 DDS131103:DDS131108 DNO131103:DNO131108 DXK131103:DXK131108 EHG131103:EHG131108 ERC131103:ERC131108 FAY131103:FAY131108 FKU131103:FKU131108 FUQ131103:FUQ131108 GEM131103:GEM131108 GOI131103:GOI131108 GYE131103:GYE131108 HIA131103:HIA131108 HRW131103:HRW131108 IBS131103:IBS131108 ILO131103:ILO131108 IVK131103:IVK131108 JFG131103:JFG131108 JPC131103:JPC131108 JYY131103:JYY131108 KIU131103:KIU131108 KSQ131103:KSQ131108 LCM131103:LCM131108 LMI131103:LMI131108 LWE131103:LWE131108 MGA131103:MGA131108 MPW131103:MPW131108 MZS131103:MZS131108 NJO131103:NJO131108 NTK131103:NTK131108 ODG131103:ODG131108 ONC131103:ONC131108 OWY131103:OWY131108 PGU131103:PGU131108 PQQ131103:PQQ131108 QAM131103:QAM131108 QKI131103:QKI131108 QUE131103:QUE131108 REA131103:REA131108 RNW131103:RNW131108 RXS131103:RXS131108 SHO131103:SHO131108 SRK131103:SRK131108 TBG131103:TBG131108 TLC131103:TLC131108 TUY131103:TUY131108 UEU131103:UEU131108 UOQ131103:UOQ131108 UYM131103:UYM131108 VII131103:VII131108 VSE131103:VSE131108 WCA131103:WCA131108 WLW131103:WLW131108 WVS131103:WVS131108 K196639:K196644 JG196639:JG196644 TC196639:TC196644 ACY196639:ACY196644 AMU196639:AMU196644 AWQ196639:AWQ196644 BGM196639:BGM196644 BQI196639:BQI196644 CAE196639:CAE196644 CKA196639:CKA196644 CTW196639:CTW196644 DDS196639:DDS196644 DNO196639:DNO196644 DXK196639:DXK196644 EHG196639:EHG196644 ERC196639:ERC196644 FAY196639:FAY196644 FKU196639:FKU196644 FUQ196639:FUQ196644 GEM196639:GEM196644 GOI196639:GOI196644 GYE196639:GYE196644 HIA196639:HIA196644 HRW196639:HRW196644 IBS196639:IBS196644 ILO196639:ILO196644 IVK196639:IVK196644 JFG196639:JFG196644 JPC196639:JPC196644 JYY196639:JYY196644 KIU196639:KIU196644 KSQ196639:KSQ196644 LCM196639:LCM196644 LMI196639:LMI196644 LWE196639:LWE196644 MGA196639:MGA196644 MPW196639:MPW196644 MZS196639:MZS196644 NJO196639:NJO196644 NTK196639:NTK196644 ODG196639:ODG196644 ONC196639:ONC196644 OWY196639:OWY196644 PGU196639:PGU196644 PQQ196639:PQQ196644 QAM196639:QAM196644 QKI196639:QKI196644 QUE196639:QUE196644 REA196639:REA196644 RNW196639:RNW196644 RXS196639:RXS196644 SHO196639:SHO196644 SRK196639:SRK196644 TBG196639:TBG196644 TLC196639:TLC196644 TUY196639:TUY196644 UEU196639:UEU196644 UOQ196639:UOQ196644 UYM196639:UYM196644 VII196639:VII196644 VSE196639:VSE196644 WCA196639:WCA196644 WLW196639:WLW196644 WVS196639:WVS196644 K262175:K262180 JG262175:JG262180 TC262175:TC262180 ACY262175:ACY262180 AMU262175:AMU262180 AWQ262175:AWQ262180 BGM262175:BGM262180 BQI262175:BQI262180 CAE262175:CAE262180 CKA262175:CKA262180 CTW262175:CTW262180 DDS262175:DDS262180 DNO262175:DNO262180 DXK262175:DXK262180 EHG262175:EHG262180 ERC262175:ERC262180 FAY262175:FAY262180 FKU262175:FKU262180 FUQ262175:FUQ262180 GEM262175:GEM262180 GOI262175:GOI262180 GYE262175:GYE262180 HIA262175:HIA262180 HRW262175:HRW262180 IBS262175:IBS262180 ILO262175:ILO262180 IVK262175:IVK262180 JFG262175:JFG262180 JPC262175:JPC262180 JYY262175:JYY262180 KIU262175:KIU262180 KSQ262175:KSQ262180 LCM262175:LCM262180 LMI262175:LMI262180 LWE262175:LWE262180 MGA262175:MGA262180 MPW262175:MPW262180 MZS262175:MZS262180 NJO262175:NJO262180 NTK262175:NTK262180 ODG262175:ODG262180 ONC262175:ONC262180 OWY262175:OWY262180 PGU262175:PGU262180 PQQ262175:PQQ262180 QAM262175:QAM262180 QKI262175:QKI262180 QUE262175:QUE262180 REA262175:REA262180 RNW262175:RNW262180 RXS262175:RXS262180 SHO262175:SHO262180 SRK262175:SRK262180 TBG262175:TBG262180 TLC262175:TLC262180 TUY262175:TUY262180 UEU262175:UEU262180 UOQ262175:UOQ262180 UYM262175:UYM262180 VII262175:VII262180 VSE262175:VSE262180 WCA262175:WCA262180 WLW262175:WLW262180 WVS262175:WVS262180 K327711:K327716 JG327711:JG327716 TC327711:TC327716 ACY327711:ACY327716 AMU327711:AMU327716 AWQ327711:AWQ327716 BGM327711:BGM327716 BQI327711:BQI327716 CAE327711:CAE327716 CKA327711:CKA327716 CTW327711:CTW327716 DDS327711:DDS327716 DNO327711:DNO327716 DXK327711:DXK327716 EHG327711:EHG327716 ERC327711:ERC327716 FAY327711:FAY327716 FKU327711:FKU327716 FUQ327711:FUQ327716 GEM327711:GEM327716 GOI327711:GOI327716 GYE327711:GYE327716 HIA327711:HIA327716 HRW327711:HRW327716 IBS327711:IBS327716 ILO327711:ILO327716 IVK327711:IVK327716 JFG327711:JFG327716 JPC327711:JPC327716 JYY327711:JYY327716 KIU327711:KIU327716 KSQ327711:KSQ327716 LCM327711:LCM327716 LMI327711:LMI327716 LWE327711:LWE327716 MGA327711:MGA327716 MPW327711:MPW327716 MZS327711:MZS327716 NJO327711:NJO327716 NTK327711:NTK327716 ODG327711:ODG327716 ONC327711:ONC327716 OWY327711:OWY327716 PGU327711:PGU327716 PQQ327711:PQQ327716 QAM327711:QAM327716 QKI327711:QKI327716 QUE327711:QUE327716 REA327711:REA327716 RNW327711:RNW327716 RXS327711:RXS327716 SHO327711:SHO327716 SRK327711:SRK327716 TBG327711:TBG327716 TLC327711:TLC327716 TUY327711:TUY327716 UEU327711:UEU327716 UOQ327711:UOQ327716 UYM327711:UYM327716 VII327711:VII327716 VSE327711:VSE327716 WCA327711:WCA327716 WLW327711:WLW327716 WVS327711:WVS327716 K393247:K393252 JG393247:JG393252 TC393247:TC393252 ACY393247:ACY393252 AMU393247:AMU393252 AWQ393247:AWQ393252 BGM393247:BGM393252 BQI393247:BQI393252 CAE393247:CAE393252 CKA393247:CKA393252 CTW393247:CTW393252 DDS393247:DDS393252 DNO393247:DNO393252 DXK393247:DXK393252 EHG393247:EHG393252 ERC393247:ERC393252 FAY393247:FAY393252 FKU393247:FKU393252 FUQ393247:FUQ393252 GEM393247:GEM393252 GOI393247:GOI393252 GYE393247:GYE393252 HIA393247:HIA393252 HRW393247:HRW393252 IBS393247:IBS393252 ILO393247:ILO393252 IVK393247:IVK393252 JFG393247:JFG393252 JPC393247:JPC393252 JYY393247:JYY393252 KIU393247:KIU393252 KSQ393247:KSQ393252 LCM393247:LCM393252 LMI393247:LMI393252 LWE393247:LWE393252 MGA393247:MGA393252 MPW393247:MPW393252 MZS393247:MZS393252 NJO393247:NJO393252 NTK393247:NTK393252 ODG393247:ODG393252 ONC393247:ONC393252 OWY393247:OWY393252 PGU393247:PGU393252 PQQ393247:PQQ393252 QAM393247:QAM393252 QKI393247:QKI393252 QUE393247:QUE393252 REA393247:REA393252 RNW393247:RNW393252 RXS393247:RXS393252 SHO393247:SHO393252 SRK393247:SRK393252 TBG393247:TBG393252 TLC393247:TLC393252 TUY393247:TUY393252 UEU393247:UEU393252 UOQ393247:UOQ393252 UYM393247:UYM393252 VII393247:VII393252 VSE393247:VSE393252 WCA393247:WCA393252 WLW393247:WLW393252 WVS393247:WVS393252 K458783:K458788 JG458783:JG458788 TC458783:TC458788 ACY458783:ACY458788 AMU458783:AMU458788 AWQ458783:AWQ458788 BGM458783:BGM458788 BQI458783:BQI458788 CAE458783:CAE458788 CKA458783:CKA458788 CTW458783:CTW458788 DDS458783:DDS458788 DNO458783:DNO458788 DXK458783:DXK458788 EHG458783:EHG458788 ERC458783:ERC458788 FAY458783:FAY458788 FKU458783:FKU458788 FUQ458783:FUQ458788 GEM458783:GEM458788 GOI458783:GOI458788 GYE458783:GYE458788 HIA458783:HIA458788 HRW458783:HRW458788 IBS458783:IBS458788 ILO458783:ILO458788 IVK458783:IVK458788 JFG458783:JFG458788 JPC458783:JPC458788 JYY458783:JYY458788 KIU458783:KIU458788 KSQ458783:KSQ458788 LCM458783:LCM458788 LMI458783:LMI458788 LWE458783:LWE458788 MGA458783:MGA458788 MPW458783:MPW458788 MZS458783:MZS458788 NJO458783:NJO458788 NTK458783:NTK458788 ODG458783:ODG458788 ONC458783:ONC458788 OWY458783:OWY458788 PGU458783:PGU458788 PQQ458783:PQQ458788 QAM458783:QAM458788 QKI458783:QKI458788 QUE458783:QUE458788 REA458783:REA458788 RNW458783:RNW458788 RXS458783:RXS458788 SHO458783:SHO458788 SRK458783:SRK458788 TBG458783:TBG458788 TLC458783:TLC458788 TUY458783:TUY458788 UEU458783:UEU458788 UOQ458783:UOQ458788 UYM458783:UYM458788 VII458783:VII458788 VSE458783:VSE458788 WCA458783:WCA458788 WLW458783:WLW458788 WVS458783:WVS458788 K524319:K524324 JG524319:JG524324 TC524319:TC524324 ACY524319:ACY524324 AMU524319:AMU524324 AWQ524319:AWQ524324 BGM524319:BGM524324 BQI524319:BQI524324 CAE524319:CAE524324 CKA524319:CKA524324 CTW524319:CTW524324 DDS524319:DDS524324 DNO524319:DNO524324 DXK524319:DXK524324 EHG524319:EHG524324 ERC524319:ERC524324 FAY524319:FAY524324 FKU524319:FKU524324 FUQ524319:FUQ524324 GEM524319:GEM524324 GOI524319:GOI524324 GYE524319:GYE524324 HIA524319:HIA524324 HRW524319:HRW524324 IBS524319:IBS524324 ILO524319:ILO524324 IVK524319:IVK524324 JFG524319:JFG524324 JPC524319:JPC524324 JYY524319:JYY524324 KIU524319:KIU524324 KSQ524319:KSQ524324 LCM524319:LCM524324 LMI524319:LMI524324 LWE524319:LWE524324 MGA524319:MGA524324 MPW524319:MPW524324 MZS524319:MZS524324 NJO524319:NJO524324 NTK524319:NTK524324 ODG524319:ODG524324 ONC524319:ONC524324 OWY524319:OWY524324 PGU524319:PGU524324 PQQ524319:PQQ524324 QAM524319:QAM524324 QKI524319:QKI524324 QUE524319:QUE524324 REA524319:REA524324 RNW524319:RNW524324 RXS524319:RXS524324 SHO524319:SHO524324 SRK524319:SRK524324 TBG524319:TBG524324 TLC524319:TLC524324 TUY524319:TUY524324 UEU524319:UEU524324 UOQ524319:UOQ524324 UYM524319:UYM524324 VII524319:VII524324 VSE524319:VSE524324 WCA524319:WCA524324 WLW524319:WLW524324 WVS524319:WVS524324 K589855:K589860 JG589855:JG589860 TC589855:TC589860 ACY589855:ACY589860 AMU589855:AMU589860 AWQ589855:AWQ589860 BGM589855:BGM589860 BQI589855:BQI589860 CAE589855:CAE589860 CKA589855:CKA589860 CTW589855:CTW589860 DDS589855:DDS589860 DNO589855:DNO589860 DXK589855:DXK589860 EHG589855:EHG589860 ERC589855:ERC589860 FAY589855:FAY589860 FKU589855:FKU589860 FUQ589855:FUQ589860 GEM589855:GEM589860 GOI589855:GOI589860 GYE589855:GYE589860 HIA589855:HIA589860 HRW589855:HRW589860 IBS589855:IBS589860 ILO589855:ILO589860 IVK589855:IVK589860 JFG589855:JFG589860 JPC589855:JPC589860 JYY589855:JYY589860 KIU589855:KIU589860 KSQ589855:KSQ589860 LCM589855:LCM589860 LMI589855:LMI589860 LWE589855:LWE589860 MGA589855:MGA589860 MPW589855:MPW589860 MZS589855:MZS589860 NJO589855:NJO589860 NTK589855:NTK589860 ODG589855:ODG589860 ONC589855:ONC589860 OWY589855:OWY589860 PGU589855:PGU589860 PQQ589855:PQQ589860 QAM589855:QAM589860 QKI589855:QKI589860 QUE589855:QUE589860 REA589855:REA589860 RNW589855:RNW589860 RXS589855:RXS589860 SHO589855:SHO589860 SRK589855:SRK589860 TBG589855:TBG589860 TLC589855:TLC589860 TUY589855:TUY589860 UEU589855:UEU589860 UOQ589855:UOQ589860 UYM589855:UYM589860 VII589855:VII589860 VSE589855:VSE589860 WCA589855:WCA589860 WLW589855:WLW589860 WVS589855:WVS589860 K655391:K655396 JG655391:JG655396 TC655391:TC655396 ACY655391:ACY655396 AMU655391:AMU655396 AWQ655391:AWQ655396 BGM655391:BGM655396 BQI655391:BQI655396 CAE655391:CAE655396 CKA655391:CKA655396 CTW655391:CTW655396 DDS655391:DDS655396 DNO655391:DNO655396 DXK655391:DXK655396 EHG655391:EHG655396 ERC655391:ERC655396 FAY655391:FAY655396 FKU655391:FKU655396 FUQ655391:FUQ655396 GEM655391:GEM655396 GOI655391:GOI655396 GYE655391:GYE655396 HIA655391:HIA655396 HRW655391:HRW655396 IBS655391:IBS655396 ILO655391:ILO655396 IVK655391:IVK655396 JFG655391:JFG655396 JPC655391:JPC655396 JYY655391:JYY655396 KIU655391:KIU655396 KSQ655391:KSQ655396 LCM655391:LCM655396 LMI655391:LMI655396 LWE655391:LWE655396 MGA655391:MGA655396 MPW655391:MPW655396 MZS655391:MZS655396 NJO655391:NJO655396 NTK655391:NTK655396 ODG655391:ODG655396 ONC655391:ONC655396 OWY655391:OWY655396 PGU655391:PGU655396 PQQ655391:PQQ655396 QAM655391:QAM655396 QKI655391:QKI655396 QUE655391:QUE655396 REA655391:REA655396 RNW655391:RNW655396 RXS655391:RXS655396 SHO655391:SHO655396 SRK655391:SRK655396 TBG655391:TBG655396 TLC655391:TLC655396 TUY655391:TUY655396 UEU655391:UEU655396 UOQ655391:UOQ655396 UYM655391:UYM655396 VII655391:VII655396 VSE655391:VSE655396 WCA655391:WCA655396 WLW655391:WLW655396 WVS655391:WVS655396 K720927:K720932 JG720927:JG720932 TC720927:TC720932 ACY720927:ACY720932 AMU720927:AMU720932 AWQ720927:AWQ720932 BGM720927:BGM720932 BQI720927:BQI720932 CAE720927:CAE720932 CKA720927:CKA720932 CTW720927:CTW720932 DDS720927:DDS720932 DNO720927:DNO720932 DXK720927:DXK720932 EHG720927:EHG720932 ERC720927:ERC720932 FAY720927:FAY720932 FKU720927:FKU720932 FUQ720927:FUQ720932 GEM720927:GEM720932 GOI720927:GOI720932 GYE720927:GYE720932 HIA720927:HIA720932 HRW720927:HRW720932 IBS720927:IBS720932 ILO720927:ILO720932 IVK720927:IVK720932 JFG720927:JFG720932 JPC720927:JPC720932 JYY720927:JYY720932 KIU720927:KIU720932 KSQ720927:KSQ720932 LCM720927:LCM720932 LMI720927:LMI720932 LWE720927:LWE720932 MGA720927:MGA720932 MPW720927:MPW720932 MZS720927:MZS720932 NJO720927:NJO720932 NTK720927:NTK720932 ODG720927:ODG720932 ONC720927:ONC720932 OWY720927:OWY720932 PGU720927:PGU720932 PQQ720927:PQQ720932 QAM720927:QAM720932 QKI720927:QKI720932 QUE720927:QUE720932 REA720927:REA720932 RNW720927:RNW720932 RXS720927:RXS720932 SHO720927:SHO720932 SRK720927:SRK720932 TBG720927:TBG720932 TLC720927:TLC720932 TUY720927:TUY720932 UEU720927:UEU720932 UOQ720927:UOQ720932 UYM720927:UYM720932 VII720927:VII720932 VSE720927:VSE720932 WCA720927:WCA720932 WLW720927:WLW720932 WVS720927:WVS720932 K786463:K786468 JG786463:JG786468 TC786463:TC786468 ACY786463:ACY786468 AMU786463:AMU786468 AWQ786463:AWQ786468 BGM786463:BGM786468 BQI786463:BQI786468 CAE786463:CAE786468 CKA786463:CKA786468 CTW786463:CTW786468 DDS786463:DDS786468 DNO786463:DNO786468 DXK786463:DXK786468 EHG786463:EHG786468 ERC786463:ERC786468 FAY786463:FAY786468 FKU786463:FKU786468 FUQ786463:FUQ786468 GEM786463:GEM786468 GOI786463:GOI786468 GYE786463:GYE786468 HIA786463:HIA786468 HRW786463:HRW786468 IBS786463:IBS786468 ILO786463:ILO786468 IVK786463:IVK786468 JFG786463:JFG786468 JPC786463:JPC786468 JYY786463:JYY786468 KIU786463:KIU786468 KSQ786463:KSQ786468 LCM786463:LCM786468 LMI786463:LMI786468 LWE786463:LWE786468 MGA786463:MGA786468 MPW786463:MPW786468 MZS786463:MZS786468 NJO786463:NJO786468 NTK786463:NTK786468 ODG786463:ODG786468 ONC786463:ONC786468 OWY786463:OWY786468 PGU786463:PGU786468 PQQ786463:PQQ786468 QAM786463:QAM786468 QKI786463:QKI786468 QUE786463:QUE786468 REA786463:REA786468 RNW786463:RNW786468 RXS786463:RXS786468 SHO786463:SHO786468 SRK786463:SRK786468 TBG786463:TBG786468 TLC786463:TLC786468 TUY786463:TUY786468 UEU786463:UEU786468 UOQ786463:UOQ786468 UYM786463:UYM786468 VII786463:VII786468 VSE786463:VSE786468 WCA786463:WCA786468 WLW786463:WLW786468 WVS786463:WVS786468 K851999:K852004 JG851999:JG852004 TC851999:TC852004 ACY851999:ACY852004 AMU851999:AMU852004 AWQ851999:AWQ852004 BGM851999:BGM852004 BQI851999:BQI852004 CAE851999:CAE852004 CKA851999:CKA852004 CTW851999:CTW852004 DDS851999:DDS852004 DNO851999:DNO852004 DXK851999:DXK852004 EHG851999:EHG852004 ERC851999:ERC852004 FAY851999:FAY852004 FKU851999:FKU852004 FUQ851999:FUQ852004 GEM851999:GEM852004 GOI851999:GOI852004 GYE851999:GYE852004 HIA851999:HIA852004 HRW851999:HRW852004 IBS851999:IBS852004 ILO851999:ILO852004 IVK851999:IVK852004 JFG851999:JFG852004 JPC851999:JPC852004 JYY851999:JYY852004 KIU851999:KIU852004 KSQ851999:KSQ852004 LCM851999:LCM852004 LMI851999:LMI852004 LWE851999:LWE852004 MGA851999:MGA852004 MPW851999:MPW852004 MZS851999:MZS852004 NJO851999:NJO852004 NTK851999:NTK852004 ODG851999:ODG852004 ONC851999:ONC852004 OWY851999:OWY852004 PGU851999:PGU852004 PQQ851999:PQQ852004 QAM851999:QAM852004 QKI851999:QKI852004 QUE851999:QUE852004 REA851999:REA852004 RNW851999:RNW852004 RXS851999:RXS852004 SHO851999:SHO852004 SRK851999:SRK852004 TBG851999:TBG852004 TLC851999:TLC852004 TUY851999:TUY852004 UEU851999:UEU852004 UOQ851999:UOQ852004 UYM851999:UYM852004 VII851999:VII852004 VSE851999:VSE852004 WCA851999:WCA852004 WLW851999:WLW852004 WVS851999:WVS852004 K917535:K917540 JG917535:JG917540 TC917535:TC917540 ACY917535:ACY917540 AMU917535:AMU917540 AWQ917535:AWQ917540 BGM917535:BGM917540 BQI917535:BQI917540 CAE917535:CAE917540 CKA917535:CKA917540 CTW917535:CTW917540 DDS917535:DDS917540 DNO917535:DNO917540 DXK917535:DXK917540 EHG917535:EHG917540 ERC917535:ERC917540 FAY917535:FAY917540 FKU917535:FKU917540 FUQ917535:FUQ917540 GEM917535:GEM917540 GOI917535:GOI917540 GYE917535:GYE917540 HIA917535:HIA917540 HRW917535:HRW917540 IBS917535:IBS917540 ILO917535:ILO917540 IVK917535:IVK917540 JFG917535:JFG917540 JPC917535:JPC917540 JYY917535:JYY917540 KIU917535:KIU917540 KSQ917535:KSQ917540 LCM917535:LCM917540 LMI917535:LMI917540 LWE917535:LWE917540 MGA917535:MGA917540 MPW917535:MPW917540 MZS917535:MZS917540 NJO917535:NJO917540 NTK917535:NTK917540 ODG917535:ODG917540 ONC917535:ONC917540 OWY917535:OWY917540 PGU917535:PGU917540 PQQ917535:PQQ917540 QAM917535:QAM917540 QKI917535:QKI917540 QUE917535:QUE917540 REA917535:REA917540 RNW917535:RNW917540 RXS917535:RXS917540 SHO917535:SHO917540 SRK917535:SRK917540 TBG917535:TBG917540 TLC917535:TLC917540 TUY917535:TUY917540 UEU917535:UEU917540 UOQ917535:UOQ917540 UYM917535:UYM917540 VII917535:VII917540 VSE917535:VSE917540 WCA917535:WCA917540 WLW917535:WLW917540 WVS917535:WVS917540 K983071:K983076 JG983071:JG983076 TC983071:TC983076 ACY983071:ACY983076 AMU983071:AMU983076 AWQ983071:AWQ983076 BGM983071:BGM983076 BQI983071:BQI983076 CAE983071:CAE983076 CKA983071:CKA983076 CTW983071:CTW983076 DDS983071:DDS983076 DNO983071:DNO983076 DXK983071:DXK983076 EHG983071:EHG983076 ERC983071:ERC983076 FAY983071:FAY983076 FKU983071:FKU983076 FUQ983071:FUQ983076 GEM983071:GEM983076 GOI983071:GOI983076 GYE983071:GYE983076 HIA983071:HIA983076 HRW983071:HRW983076 IBS983071:IBS983076 ILO983071:ILO983076 IVK983071:IVK983076 JFG983071:JFG983076 JPC983071:JPC983076 JYY983071:JYY983076 KIU983071:KIU983076 KSQ983071:KSQ983076 LCM983071:LCM983076 LMI983071:LMI983076 LWE983071:LWE983076 MGA983071:MGA983076 MPW983071:MPW983076 MZS983071:MZS983076 NJO983071:NJO983076 NTK983071:NTK983076 ODG983071:ODG983076 ONC983071:ONC983076 OWY983071:OWY983076 PGU983071:PGU983076 PQQ983071:PQQ983076 QAM983071:QAM983076 QKI983071:QKI983076 QUE983071:QUE983076 REA983071:REA983076 RNW983071:RNW983076 RXS983071:RXS983076 SHO983071:SHO983076 SRK983071:SRK983076 TBG983071:TBG983076 TLC983071:TLC983076 TUY983071:TUY983076 UEU983071:UEU983076 UOQ983071:UOQ983076 UYM983071:UYM983076 VII983071:VII983076 VSE983071:VSE983076 WCA983071:WCA983076 WLW983071:WLW983076 WVS983071:WVS983076 K10:K15 JG10:JG15 TC10:TC15 ACY10:ACY15 AMU10:AMU15 AWQ10:AWQ15 BGM10:BGM15 BQI10:BQI15 CAE10:CAE15 CKA10:CKA15 CTW10:CTW15 DDS10:DDS15 DNO10:DNO15 DXK10:DXK15 EHG10:EHG15 ERC10:ERC15 FAY10:FAY15 FKU10:FKU15 FUQ10:FUQ15 GEM10:GEM15 GOI10:GOI15 GYE10:GYE15 HIA10:HIA15 HRW10:HRW15 IBS10:IBS15 ILO10:ILO15 IVK10:IVK15 JFG10:JFG15 JPC10:JPC15 JYY10:JYY15 KIU10:KIU15 KSQ10:KSQ15 LCM10:LCM15 LMI10:LMI15 LWE10:LWE15 MGA10:MGA15 MPW10:MPW15 MZS10:MZS15 NJO10:NJO15 NTK10:NTK15 ODG10:ODG15 ONC10:ONC15 OWY10:OWY15 PGU10:PGU15 PQQ10:PQQ15 QAM10:QAM15 QKI10:QKI15 QUE10:QUE15 REA10:REA15 RNW10:RNW15 RXS10:RXS15 SHO10:SHO15 SRK10:SRK15 TBG10:TBG15 TLC10:TLC15 TUY10:TUY15 UEU10:UEU15 UOQ10:UOQ15 UYM10:UYM15 VII10:VII15 VSE10:VSE15 WCA10:WCA15 WLW10:WLW15 WVS10:WVS15 K65546:K65551 JG65546:JG65551 TC65546:TC65551 ACY65546:ACY65551 AMU65546:AMU65551 AWQ65546:AWQ65551 BGM65546:BGM65551 BQI65546:BQI65551 CAE65546:CAE65551 CKA65546:CKA65551 CTW65546:CTW65551 DDS65546:DDS65551 DNO65546:DNO65551 DXK65546:DXK65551 EHG65546:EHG65551 ERC65546:ERC65551 FAY65546:FAY65551 FKU65546:FKU65551 FUQ65546:FUQ65551 GEM65546:GEM65551 GOI65546:GOI65551 GYE65546:GYE65551 HIA65546:HIA65551 HRW65546:HRW65551 IBS65546:IBS65551 ILO65546:ILO65551 IVK65546:IVK65551 JFG65546:JFG65551 JPC65546:JPC65551 JYY65546:JYY65551 KIU65546:KIU65551 KSQ65546:KSQ65551 LCM65546:LCM65551 LMI65546:LMI65551 LWE65546:LWE65551 MGA65546:MGA65551 MPW65546:MPW65551 MZS65546:MZS65551 NJO65546:NJO65551 NTK65546:NTK65551 ODG65546:ODG65551 ONC65546:ONC65551 OWY65546:OWY65551 PGU65546:PGU65551 PQQ65546:PQQ65551 QAM65546:QAM65551 QKI65546:QKI65551 QUE65546:QUE65551 REA65546:REA65551 RNW65546:RNW65551 RXS65546:RXS65551 SHO65546:SHO65551 SRK65546:SRK65551 TBG65546:TBG65551 TLC65546:TLC65551 TUY65546:TUY65551 UEU65546:UEU65551 UOQ65546:UOQ65551 UYM65546:UYM65551 VII65546:VII65551 VSE65546:VSE65551 WCA65546:WCA65551 WLW65546:WLW65551 WVS65546:WVS65551 K131082:K131087 JG131082:JG131087 TC131082:TC131087 ACY131082:ACY131087 AMU131082:AMU131087 AWQ131082:AWQ131087 BGM131082:BGM131087 BQI131082:BQI131087 CAE131082:CAE131087 CKA131082:CKA131087 CTW131082:CTW131087 DDS131082:DDS131087 DNO131082:DNO131087 DXK131082:DXK131087 EHG131082:EHG131087 ERC131082:ERC131087 FAY131082:FAY131087 FKU131082:FKU131087 FUQ131082:FUQ131087 GEM131082:GEM131087 GOI131082:GOI131087 GYE131082:GYE131087 HIA131082:HIA131087 HRW131082:HRW131087 IBS131082:IBS131087 ILO131082:ILO131087 IVK131082:IVK131087 JFG131082:JFG131087 JPC131082:JPC131087 JYY131082:JYY131087 KIU131082:KIU131087 KSQ131082:KSQ131087 LCM131082:LCM131087 LMI131082:LMI131087 LWE131082:LWE131087 MGA131082:MGA131087 MPW131082:MPW131087 MZS131082:MZS131087 NJO131082:NJO131087 NTK131082:NTK131087 ODG131082:ODG131087 ONC131082:ONC131087 OWY131082:OWY131087 PGU131082:PGU131087 PQQ131082:PQQ131087 QAM131082:QAM131087 QKI131082:QKI131087 QUE131082:QUE131087 REA131082:REA131087 RNW131082:RNW131087 RXS131082:RXS131087 SHO131082:SHO131087 SRK131082:SRK131087 TBG131082:TBG131087 TLC131082:TLC131087 TUY131082:TUY131087 UEU131082:UEU131087 UOQ131082:UOQ131087 UYM131082:UYM131087 VII131082:VII131087 VSE131082:VSE131087 WCA131082:WCA131087 WLW131082:WLW131087 WVS131082:WVS131087 K196618:K196623 JG196618:JG196623 TC196618:TC196623 ACY196618:ACY196623 AMU196618:AMU196623 AWQ196618:AWQ196623 BGM196618:BGM196623 BQI196618:BQI196623 CAE196618:CAE196623 CKA196618:CKA196623 CTW196618:CTW196623 DDS196618:DDS196623 DNO196618:DNO196623 DXK196618:DXK196623 EHG196618:EHG196623 ERC196618:ERC196623 FAY196618:FAY196623 FKU196618:FKU196623 FUQ196618:FUQ196623 GEM196618:GEM196623 GOI196618:GOI196623 GYE196618:GYE196623 HIA196618:HIA196623 HRW196618:HRW196623 IBS196618:IBS196623 ILO196618:ILO196623 IVK196618:IVK196623 JFG196618:JFG196623 JPC196618:JPC196623 JYY196618:JYY196623 KIU196618:KIU196623 KSQ196618:KSQ196623 LCM196618:LCM196623 LMI196618:LMI196623 LWE196618:LWE196623 MGA196618:MGA196623 MPW196618:MPW196623 MZS196618:MZS196623 NJO196618:NJO196623 NTK196618:NTK196623 ODG196618:ODG196623 ONC196618:ONC196623 OWY196618:OWY196623 PGU196618:PGU196623 PQQ196618:PQQ196623 QAM196618:QAM196623 QKI196618:QKI196623 QUE196618:QUE196623 REA196618:REA196623 RNW196618:RNW196623 RXS196618:RXS196623 SHO196618:SHO196623 SRK196618:SRK196623 TBG196618:TBG196623 TLC196618:TLC196623 TUY196618:TUY196623 UEU196618:UEU196623 UOQ196618:UOQ196623 UYM196618:UYM196623 VII196618:VII196623 VSE196618:VSE196623 WCA196618:WCA196623 WLW196618:WLW196623 WVS196618:WVS196623 K262154:K262159 JG262154:JG262159 TC262154:TC262159 ACY262154:ACY262159 AMU262154:AMU262159 AWQ262154:AWQ262159 BGM262154:BGM262159 BQI262154:BQI262159 CAE262154:CAE262159 CKA262154:CKA262159 CTW262154:CTW262159 DDS262154:DDS262159 DNO262154:DNO262159 DXK262154:DXK262159 EHG262154:EHG262159 ERC262154:ERC262159 FAY262154:FAY262159 FKU262154:FKU262159 FUQ262154:FUQ262159 GEM262154:GEM262159 GOI262154:GOI262159 GYE262154:GYE262159 HIA262154:HIA262159 HRW262154:HRW262159 IBS262154:IBS262159 ILO262154:ILO262159 IVK262154:IVK262159 JFG262154:JFG262159 JPC262154:JPC262159 JYY262154:JYY262159 KIU262154:KIU262159 KSQ262154:KSQ262159 LCM262154:LCM262159 LMI262154:LMI262159 LWE262154:LWE262159 MGA262154:MGA262159 MPW262154:MPW262159 MZS262154:MZS262159 NJO262154:NJO262159 NTK262154:NTK262159 ODG262154:ODG262159 ONC262154:ONC262159 OWY262154:OWY262159 PGU262154:PGU262159 PQQ262154:PQQ262159 QAM262154:QAM262159 QKI262154:QKI262159 QUE262154:QUE262159 REA262154:REA262159 RNW262154:RNW262159 RXS262154:RXS262159 SHO262154:SHO262159 SRK262154:SRK262159 TBG262154:TBG262159 TLC262154:TLC262159 TUY262154:TUY262159 UEU262154:UEU262159 UOQ262154:UOQ262159 UYM262154:UYM262159 VII262154:VII262159 VSE262154:VSE262159 WCA262154:WCA262159 WLW262154:WLW262159 WVS262154:WVS262159 K327690:K327695 JG327690:JG327695 TC327690:TC327695 ACY327690:ACY327695 AMU327690:AMU327695 AWQ327690:AWQ327695 BGM327690:BGM327695 BQI327690:BQI327695 CAE327690:CAE327695 CKA327690:CKA327695 CTW327690:CTW327695 DDS327690:DDS327695 DNO327690:DNO327695 DXK327690:DXK327695 EHG327690:EHG327695 ERC327690:ERC327695 FAY327690:FAY327695 FKU327690:FKU327695 FUQ327690:FUQ327695 GEM327690:GEM327695 GOI327690:GOI327695 GYE327690:GYE327695 HIA327690:HIA327695 HRW327690:HRW327695 IBS327690:IBS327695 ILO327690:ILO327695 IVK327690:IVK327695 JFG327690:JFG327695 JPC327690:JPC327695 JYY327690:JYY327695 KIU327690:KIU327695 KSQ327690:KSQ327695 LCM327690:LCM327695 LMI327690:LMI327695 LWE327690:LWE327695 MGA327690:MGA327695 MPW327690:MPW327695 MZS327690:MZS327695 NJO327690:NJO327695 NTK327690:NTK327695 ODG327690:ODG327695 ONC327690:ONC327695 OWY327690:OWY327695 PGU327690:PGU327695 PQQ327690:PQQ327695 QAM327690:QAM327695 QKI327690:QKI327695 QUE327690:QUE327695 REA327690:REA327695 RNW327690:RNW327695 RXS327690:RXS327695 SHO327690:SHO327695 SRK327690:SRK327695 TBG327690:TBG327695 TLC327690:TLC327695 TUY327690:TUY327695 UEU327690:UEU327695 UOQ327690:UOQ327695 UYM327690:UYM327695 VII327690:VII327695 VSE327690:VSE327695 WCA327690:WCA327695 WLW327690:WLW327695 WVS327690:WVS327695 K393226:K393231 JG393226:JG393231 TC393226:TC393231 ACY393226:ACY393231 AMU393226:AMU393231 AWQ393226:AWQ393231 BGM393226:BGM393231 BQI393226:BQI393231 CAE393226:CAE393231 CKA393226:CKA393231 CTW393226:CTW393231 DDS393226:DDS393231 DNO393226:DNO393231 DXK393226:DXK393231 EHG393226:EHG393231 ERC393226:ERC393231 FAY393226:FAY393231 FKU393226:FKU393231 FUQ393226:FUQ393231 GEM393226:GEM393231 GOI393226:GOI393231 GYE393226:GYE393231 HIA393226:HIA393231 HRW393226:HRW393231 IBS393226:IBS393231 ILO393226:ILO393231 IVK393226:IVK393231 JFG393226:JFG393231 JPC393226:JPC393231 JYY393226:JYY393231 KIU393226:KIU393231 KSQ393226:KSQ393231 LCM393226:LCM393231 LMI393226:LMI393231 LWE393226:LWE393231 MGA393226:MGA393231 MPW393226:MPW393231 MZS393226:MZS393231 NJO393226:NJO393231 NTK393226:NTK393231 ODG393226:ODG393231 ONC393226:ONC393231 OWY393226:OWY393231 PGU393226:PGU393231 PQQ393226:PQQ393231 QAM393226:QAM393231 QKI393226:QKI393231 QUE393226:QUE393231 REA393226:REA393231 RNW393226:RNW393231 RXS393226:RXS393231 SHO393226:SHO393231 SRK393226:SRK393231 TBG393226:TBG393231 TLC393226:TLC393231 TUY393226:TUY393231 UEU393226:UEU393231 UOQ393226:UOQ393231 UYM393226:UYM393231 VII393226:VII393231 VSE393226:VSE393231 WCA393226:WCA393231 WLW393226:WLW393231 WVS393226:WVS393231 K458762:K458767 JG458762:JG458767 TC458762:TC458767 ACY458762:ACY458767 AMU458762:AMU458767 AWQ458762:AWQ458767 BGM458762:BGM458767 BQI458762:BQI458767 CAE458762:CAE458767 CKA458762:CKA458767 CTW458762:CTW458767 DDS458762:DDS458767 DNO458762:DNO458767 DXK458762:DXK458767 EHG458762:EHG458767 ERC458762:ERC458767 FAY458762:FAY458767 FKU458762:FKU458767 FUQ458762:FUQ458767 GEM458762:GEM458767 GOI458762:GOI458767 GYE458762:GYE458767 HIA458762:HIA458767 HRW458762:HRW458767 IBS458762:IBS458767 ILO458762:ILO458767 IVK458762:IVK458767 JFG458762:JFG458767 JPC458762:JPC458767 JYY458762:JYY458767 KIU458762:KIU458767 KSQ458762:KSQ458767 LCM458762:LCM458767 LMI458762:LMI458767 LWE458762:LWE458767 MGA458762:MGA458767 MPW458762:MPW458767 MZS458762:MZS458767 NJO458762:NJO458767 NTK458762:NTK458767 ODG458762:ODG458767 ONC458762:ONC458767 OWY458762:OWY458767 PGU458762:PGU458767 PQQ458762:PQQ458767 QAM458762:QAM458767 QKI458762:QKI458767 QUE458762:QUE458767 REA458762:REA458767 RNW458762:RNW458767 RXS458762:RXS458767 SHO458762:SHO458767 SRK458762:SRK458767 TBG458762:TBG458767 TLC458762:TLC458767 TUY458762:TUY458767 UEU458762:UEU458767 UOQ458762:UOQ458767 UYM458762:UYM458767 VII458762:VII458767 VSE458762:VSE458767 WCA458762:WCA458767 WLW458762:WLW458767 WVS458762:WVS458767 K524298:K524303 JG524298:JG524303 TC524298:TC524303 ACY524298:ACY524303 AMU524298:AMU524303 AWQ524298:AWQ524303 BGM524298:BGM524303 BQI524298:BQI524303 CAE524298:CAE524303 CKA524298:CKA524303 CTW524298:CTW524303 DDS524298:DDS524303 DNO524298:DNO524303 DXK524298:DXK524303 EHG524298:EHG524303 ERC524298:ERC524303 FAY524298:FAY524303 FKU524298:FKU524303 FUQ524298:FUQ524303 GEM524298:GEM524303 GOI524298:GOI524303 GYE524298:GYE524303 HIA524298:HIA524303 HRW524298:HRW524303 IBS524298:IBS524303 ILO524298:ILO524303 IVK524298:IVK524303 JFG524298:JFG524303 JPC524298:JPC524303 JYY524298:JYY524303 KIU524298:KIU524303 KSQ524298:KSQ524303 LCM524298:LCM524303 LMI524298:LMI524303 LWE524298:LWE524303 MGA524298:MGA524303 MPW524298:MPW524303 MZS524298:MZS524303 NJO524298:NJO524303 NTK524298:NTK524303 ODG524298:ODG524303 ONC524298:ONC524303 OWY524298:OWY524303 PGU524298:PGU524303 PQQ524298:PQQ524303 QAM524298:QAM524303 QKI524298:QKI524303 QUE524298:QUE524303 REA524298:REA524303 RNW524298:RNW524303 RXS524298:RXS524303 SHO524298:SHO524303 SRK524298:SRK524303 TBG524298:TBG524303 TLC524298:TLC524303 TUY524298:TUY524303 UEU524298:UEU524303 UOQ524298:UOQ524303 UYM524298:UYM524303 VII524298:VII524303 VSE524298:VSE524303 WCA524298:WCA524303 WLW524298:WLW524303 WVS524298:WVS524303 K589834:K589839 JG589834:JG589839 TC589834:TC589839 ACY589834:ACY589839 AMU589834:AMU589839 AWQ589834:AWQ589839 BGM589834:BGM589839 BQI589834:BQI589839 CAE589834:CAE589839 CKA589834:CKA589839 CTW589834:CTW589839 DDS589834:DDS589839 DNO589834:DNO589839 DXK589834:DXK589839 EHG589834:EHG589839 ERC589834:ERC589839 FAY589834:FAY589839 FKU589834:FKU589839 FUQ589834:FUQ589839 GEM589834:GEM589839 GOI589834:GOI589839 GYE589834:GYE589839 HIA589834:HIA589839 HRW589834:HRW589839 IBS589834:IBS589839 ILO589834:ILO589839 IVK589834:IVK589839 JFG589834:JFG589839 JPC589834:JPC589839 JYY589834:JYY589839 KIU589834:KIU589839 KSQ589834:KSQ589839 LCM589834:LCM589839 LMI589834:LMI589839 LWE589834:LWE589839 MGA589834:MGA589839 MPW589834:MPW589839 MZS589834:MZS589839 NJO589834:NJO589839 NTK589834:NTK589839 ODG589834:ODG589839 ONC589834:ONC589839 OWY589834:OWY589839 PGU589834:PGU589839 PQQ589834:PQQ589839 QAM589834:QAM589839 QKI589834:QKI589839 QUE589834:QUE589839 REA589834:REA589839 RNW589834:RNW589839 RXS589834:RXS589839 SHO589834:SHO589839 SRK589834:SRK589839 TBG589834:TBG589839 TLC589834:TLC589839 TUY589834:TUY589839 UEU589834:UEU589839 UOQ589834:UOQ589839 UYM589834:UYM589839 VII589834:VII589839 VSE589834:VSE589839 WCA589834:WCA589839 WLW589834:WLW589839 WVS589834:WVS589839 K655370:K655375 JG655370:JG655375 TC655370:TC655375 ACY655370:ACY655375 AMU655370:AMU655375 AWQ655370:AWQ655375 BGM655370:BGM655375 BQI655370:BQI655375 CAE655370:CAE655375 CKA655370:CKA655375 CTW655370:CTW655375 DDS655370:DDS655375 DNO655370:DNO655375 DXK655370:DXK655375 EHG655370:EHG655375 ERC655370:ERC655375 FAY655370:FAY655375 FKU655370:FKU655375 FUQ655370:FUQ655375 GEM655370:GEM655375 GOI655370:GOI655375 GYE655370:GYE655375 HIA655370:HIA655375 HRW655370:HRW655375 IBS655370:IBS655375 ILO655370:ILO655375 IVK655370:IVK655375 JFG655370:JFG655375 JPC655370:JPC655375 JYY655370:JYY655375 KIU655370:KIU655375 KSQ655370:KSQ655375 LCM655370:LCM655375 LMI655370:LMI655375 LWE655370:LWE655375 MGA655370:MGA655375 MPW655370:MPW655375 MZS655370:MZS655375 NJO655370:NJO655375 NTK655370:NTK655375 ODG655370:ODG655375 ONC655370:ONC655375 OWY655370:OWY655375 PGU655370:PGU655375 PQQ655370:PQQ655375 QAM655370:QAM655375 QKI655370:QKI655375 QUE655370:QUE655375 REA655370:REA655375 RNW655370:RNW655375 RXS655370:RXS655375 SHO655370:SHO655375 SRK655370:SRK655375 TBG655370:TBG655375 TLC655370:TLC655375 TUY655370:TUY655375 UEU655370:UEU655375 UOQ655370:UOQ655375 UYM655370:UYM655375 VII655370:VII655375 VSE655370:VSE655375 WCA655370:WCA655375 WLW655370:WLW655375 WVS655370:WVS655375 K720906:K720911 JG720906:JG720911 TC720906:TC720911 ACY720906:ACY720911 AMU720906:AMU720911 AWQ720906:AWQ720911 BGM720906:BGM720911 BQI720906:BQI720911 CAE720906:CAE720911 CKA720906:CKA720911 CTW720906:CTW720911 DDS720906:DDS720911 DNO720906:DNO720911 DXK720906:DXK720911 EHG720906:EHG720911 ERC720906:ERC720911 FAY720906:FAY720911 FKU720906:FKU720911 FUQ720906:FUQ720911 GEM720906:GEM720911 GOI720906:GOI720911 GYE720906:GYE720911 HIA720906:HIA720911 HRW720906:HRW720911 IBS720906:IBS720911 ILO720906:ILO720911 IVK720906:IVK720911 JFG720906:JFG720911 JPC720906:JPC720911 JYY720906:JYY720911 KIU720906:KIU720911 KSQ720906:KSQ720911 LCM720906:LCM720911 LMI720906:LMI720911 LWE720906:LWE720911 MGA720906:MGA720911 MPW720906:MPW720911 MZS720906:MZS720911 NJO720906:NJO720911 NTK720906:NTK720911 ODG720906:ODG720911 ONC720906:ONC720911 OWY720906:OWY720911 PGU720906:PGU720911 PQQ720906:PQQ720911 QAM720906:QAM720911 QKI720906:QKI720911 QUE720906:QUE720911 REA720906:REA720911 RNW720906:RNW720911 RXS720906:RXS720911 SHO720906:SHO720911 SRK720906:SRK720911 TBG720906:TBG720911 TLC720906:TLC720911 TUY720906:TUY720911 UEU720906:UEU720911 UOQ720906:UOQ720911 UYM720906:UYM720911 VII720906:VII720911 VSE720906:VSE720911 WCA720906:WCA720911 WLW720906:WLW720911 WVS720906:WVS720911 K786442:K786447 JG786442:JG786447 TC786442:TC786447 ACY786442:ACY786447 AMU786442:AMU786447 AWQ786442:AWQ786447 BGM786442:BGM786447 BQI786442:BQI786447 CAE786442:CAE786447 CKA786442:CKA786447 CTW786442:CTW786447 DDS786442:DDS786447 DNO786442:DNO786447 DXK786442:DXK786447 EHG786442:EHG786447 ERC786442:ERC786447 FAY786442:FAY786447 FKU786442:FKU786447 FUQ786442:FUQ786447 GEM786442:GEM786447 GOI786442:GOI786447 GYE786442:GYE786447 HIA786442:HIA786447 HRW786442:HRW786447 IBS786442:IBS786447 ILO786442:ILO786447 IVK786442:IVK786447 JFG786442:JFG786447 JPC786442:JPC786447 JYY786442:JYY786447 KIU786442:KIU786447 KSQ786442:KSQ786447 LCM786442:LCM786447 LMI786442:LMI786447 LWE786442:LWE786447 MGA786442:MGA786447 MPW786442:MPW786447 MZS786442:MZS786447 NJO786442:NJO786447 NTK786442:NTK786447 ODG786442:ODG786447 ONC786442:ONC786447 OWY786442:OWY786447 PGU786442:PGU786447 PQQ786442:PQQ786447 QAM786442:QAM786447 QKI786442:QKI786447 QUE786442:QUE786447 REA786442:REA786447 RNW786442:RNW786447 RXS786442:RXS786447 SHO786442:SHO786447 SRK786442:SRK786447 TBG786442:TBG786447 TLC786442:TLC786447 TUY786442:TUY786447 UEU786442:UEU786447 UOQ786442:UOQ786447 UYM786442:UYM786447 VII786442:VII786447 VSE786442:VSE786447 WCA786442:WCA786447 WLW786442:WLW786447 WVS786442:WVS786447 K851978:K851983 JG851978:JG851983 TC851978:TC851983 ACY851978:ACY851983 AMU851978:AMU851983 AWQ851978:AWQ851983 BGM851978:BGM851983 BQI851978:BQI851983 CAE851978:CAE851983 CKA851978:CKA851983 CTW851978:CTW851983 DDS851978:DDS851983 DNO851978:DNO851983 DXK851978:DXK851983 EHG851978:EHG851983 ERC851978:ERC851983 FAY851978:FAY851983 FKU851978:FKU851983 FUQ851978:FUQ851983 GEM851978:GEM851983 GOI851978:GOI851983 GYE851978:GYE851983 HIA851978:HIA851983 HRW851978:HRW851983 IBS851978:IBS851983 ILO851978:ILO851983 IVK851978:IVK851983 JFG851978:JFG851983 JPC851978:JPC851983 JYY851978:JYY851983 KIU851978:KIU851983 KSQ851978:KSQ851983 LCM851978:LCM851983 LMI851978:LMI851983 LWE851978:LWE851983 MGA851978:MGA851983 MPW851978:MPW851983 MZS851978:MZS851983 NJO851978:NJO851983 NTK851978:NTK851983 ODG851978:ODG851983 ONC851978:ONC851983 OWY851978:OWY851983 PGU851978:PGU851983 PQQ851978:PQQ851983 QAM851978:QAM851983 QKI851978:QKI851983 QUE851978:QUE851983 REA851978:REA851983 RNW851978:RNW851983 RXS851978:RXS851983 SHO851978:SHO851983 SRK851978:SRK851983 TBG851978:TBG851983 TLC851978:TLC851983 TUY851978:TUY851983 UEU851978:UEU851983 UOQ851978:UOQ851983 UYM851978:UYM851983 VII851978:VII851983 VSE851978:VSE851983 WCA851978:WCA851983 WLW851978:WLW851983 WVS851978:WVS851983 K917514:K917519 JG917514:JG917519 TC917514:TC917519 ACY917514:ACY917519 AMU917514:AMU917519 AWQ917514:AWQ917519 BGM917514:BGM917519 BQI917514:BQI917519 CAE917514:CAE917519 CKA917514:CKA917519 CTW917514:CTW917519 DDS917514:DDS917519 DNO917514:DNO917519 DXK917514:DXK917519 EHG917514:EHG917519 ERC917514:ERC917519 FAY917514:FAY917519 FKU917514:FKU917519 FUQ917514:FUQ917519 GEM917514:GEM917519 GOI917514:GOI917519 GYE917514:GYE917519 HIA917514:HIA917519 HRW917514:HRW917519 IBS917514:IBS917519 ILO917514:ILO917519 IVK917514:IVK917519 JFG917514:JFG917519 JPC917514:JPC917519 JYY917514:JYY917519 KIU917514:KIU917519 KSQ917514:KSQ917519 LCM917514:LCM917519 LMI917514:LMI917519 LWE917514:LWE917519 MGA917514:MGA917519 MPW917514:MPW917519 MZS917514:MZS917519 NJO917514:NJO917519 NTK917514:NTK917519 ODG917514:ODG917519 ONC917514:ONC917519 OWY917514:OWY917519 PGU917514:PGU917519 PQQ917514:PQQ917519 QAM917514:QAM917519 QKI917514:QKI917519 QUE917514:QUE917519 REA917514:REA917519 RNW917514:RNW917519 RXS917514:RXS917519 SHO917514:SHO917519 SRK917514:SRK917519 TBG917514:TBG917519 TLC917514:TLC917519 TUY917514:TUY917519 UEU917514:UEU917519 UOQ917514:UOQ917519 UYM917514:UYM917519 VII917514:VII917519 VSE917514:VSE917519 WCA917514:WCA917519 WLW917514:WLW917519 WVS917514:WVS917519 K983050:K983055 JG983050:JG983055 TC983050:TC983055 ACY983050:ACY983055 AMU983050:AMU983055 AWQ983050:AWQ983055 BGM983050:BGM983055 BQI983050:BQI983055 CAE983050:CAE983055 CKA983050:CKA983055 CTW983050:CTW983055 DDS983050:DDS983055 DNO983050:DNO983055 DXK983050:DXK983055 EHG983050:EHG983055 ERC983050:ERC983055 FAY983050:FAY983055 FKU983050:FKU983055 FUQ983050:FUQ983055 GEM983050:GEM983055 GOI983050:GOI983055 GYE983050:GYE983055 HIA983050:HIA983055 HRW983050:HRW983055 IBS983050:IBS983055 ILO983050:ILO983055 IVK983050:IVK983055 JFG983050:JFG983055 JPC983050:JPC983055 JYY983050:JYY983055 KIU983050:KIU983055 KSQ983050:KSQ983055 LCM983050:LCM983055 LMI983050:LMI983055 LWE983050:LWE983055 MGA983050:MGA983055 MPW983050:MPW983055 MZS983050:MZS983055 NJO983050:NJO983055 NTK983050:NTK983055 ODG983050:ODG983055 ONC983050:ONC983055 OWY983050:OWY983055 PGU983050:PGU983055 PQQ983050:PQQ983055 QAM983050:QAM983055 QKI983050:QKI983055 QUE983050:QUE983055 REA983050:REA983055 RNW983050:RNW983055 RXS983050:RXS983055 SHO983050:SHO983055 SRK983050:SRK983055 TBG983050:TBG983055 TLC983050:TLC983055 TUY983050:TUY983055 UEU983050:UEU983055 UOQ983050:UOQ983055 UYM983050:UYM983055 VII983050:VII983055 VSE983050:VSE983055 WCA983050:WCA983055 WLW983050:WLW983055 WVS983050:WVS983055 K43:K48 JG43:JG48 TC43:TC48 ACY43:ACY48 AMU43:AMU48 AWQ43:AWQ48 BGM43:BGM48 BQI43:BQI48 CAE43:CAE48 CKA43:CKA48 CTW43:CTW48 DDS43:DDS48 DNO43:DNO48 DXK43:DXK48 EHG43:EHG48 ERC43:ERC48 FAY43:FAY48 FKU43:FKU48 FUQ43:FUQ48 GEM43:GEM48 GOI43:GOI48 GYE43:GYE48 HIA43:HIA48 HRW43:HRW48 IBS43:IBS48 ILO43:ILO48 IVK43:IVK48 JFG43:JFG48 JPC43:JPC48 JYY43:JYY48 KIU43:KIU48 KSQ43:KSQ48 LCM43:LCM48 LMI43:LMI48 LWE43:LWE48 MGA43:MGA48 MPW43:MPW48 MZS43:MZS48 NJO43:NJO48 NTK43:NTK48 ODG43:ODG48 ONC43:ONC48 OWY43:OWY48 PGU43:PGU48 PQQ43:PQQ48 QAM43:QAM48 QKI43:QKI48 QUE43:QUE48 REA43:REA48 RNW43:RNW48 RXS43:RXS48 SHO43:SHO48 SRK43:SRK48 TBG43:TBG48 TLC43:TLC48 TUY43:TUY48 UEU43:UEU48 UOQ43:UOQ48 UYM43:UYM48 VII43:VII48 VSE43:VSE48 WCA43:WCA48 WLW43:WLW48 WVS43:WVS48 K65579:K65584 JG65579:JG65584 TC65579:TC65584 ACY65579:ACY65584 AMU65579:AMU65584 AWQ65579:AWQ65584 BGM65579:BGM65584 BQI65579:BQI65584 CAE65579:CAE65584 CKA65579:CKA65584 CTW65579:CTW65584 DDS65579:DDS65584 DNO65579:DNO65584 DXK65579:DXK65584 EHG65579:EHG65584 ERC65579:ERC65584 FAY65579:FAY65584 FKU65579:FKU65584 FUQ65579:FUQ65584 GEM65579:GEM65584 GOI65579:GOI65584 GYE65579:GYE65584 HIA65579:HIA65584 HRW65579:HRW65584 IBS65579:IBS65584 ILO65579:ILO65584 IVK65579:IVK65584 JFG65579:JFG65584 JPC65579:JPC65584 JYY65579:JYY65584 KIU65579:KIU65584 KSQ65579:KSQ65584 LCM65579:LCM65584 LMI65579:LMI65584 LWE65579:LWE65584 MGA65579:MGA65584 MPW65579:MPW65584 MZS65579:MZS65584 NJO65579:NJO65584 NTK65579:NTK65584 ODG65579:ODG65584 ONC65579:ONC65584 OWY65579:OWY65584 PGU65579:PGU65584 PQQ65579:PQQ65584 QAM65579:QAM65584 QKI65579:QKI65584 QUE65579:QUE65584 REA65579:REA65584 RNW65579:RNW65584 RXS65579:RXS65584 SHO65579:SHO65584 SRK65579:SRK65584 TBG65579:TBG65584 TLC65579:TLC65584 TUY65579:TUY65584 UEU65579:UEU65584 UOQ65579:UOQ65584 UYM65579:UYM65584 VII65579:VII65584 VSE65579:VSE65584 WCA65579:WCA65584 WLW65579:WLW65584 WVS65579:WVS65584 K131115:K131120 JG131115:JG131120 TC131115:TC131120 ACY131115:ACY131120 AMU131115:AMU131120 AWQ131115:AWQ131120 BGM131115:BGM131120 BQI131115:BQI131120 CAE131115:CAE131120 CKA131115:CKA131120 CTW131115:CTW131120 DDS131115:DDS131120 DNO131115:DNO131120 DXK131115:DXK131120 EHG131115:EHG131120 ERC131115:ERC131120 FAY131115:FAY131120 FKU131115:FKU131120 FUQ131115:FUQ131120 GEM131115:GEM131120 GOI131115:GOI131120 GYE131115:GYE131120 HIA131115:HIA131120 HRW131115:HRW131120 IBS131115:IBS131120 ILO131115:ILO131120 IVK131115:IVK131120 JFG131115:JFG131120 JPC131115:JPC131120 JYY131115:JYY131120 KIU131115:KIU131120 KSQ131115:KSQ131120 LCM131115:LCM131120 LMI131115:LMI131120 LWE131115:LWE131120 MGA131115:MGA131120 MPW131115:MPW131120 MZS131115:MZS131120 NJO131115:NJO131120 NTK131115:NTK131120 ODG131115:ODG131120 ONC131115:ONC131120 OWY131115:OWY131120 PGU131115:PGU131120 PQQ131115:PQQ131120 QAM131115:QAM131120 QKI131115:QKI131120 QUE131115:QUE131120 REA131115:REA131120 RNW131115:RNW131120 RXS131115:RXS131120 SHO131115:SHO131120 SRK131115:SRK131120 TBG131115:TBG131120 TLC131115:TLC131120 TUY131115:TUY131120 UEU131115:UEU131120 UOQ131115:UOQ131120 UYM131115:UYM131120 VII131115:VII131120 VSE131115:VSE131120 WCA131115:WCA131120 WLW131115:WLW131120 WVS131115:WVS131120 K196651:K196656 JG196651:JG196656 TC196651:TC196656 ACY196651:ACY196656 AMU196651:AMU196656 AWQ196651:AWQ196656 BGM196651:BGM196656 BQI196651:BQI196656 CAE196651:CAE196656 CKA196651:CKA196656 CTW196651:CTW196656 DDS196651:DDS196656 DNO196651:DNO196656 DXK196651:DXK196656 EHG196651:EHG196656 ERC196651:ERC196656 FAY196651:FAY196656 FKU196651:FKU196656 FUQ196651:FUQ196656 GEM196651:GEM196656 GOI196651:GOI196656 GYE196651:GYE196656 HIA196651:HIA196656 HRW196651:HRW196656 IBS196651:IBS196656 ILO196651:ILO196656 IVK196651:IVK196656 JFG196651:JFG196656 JPC196651:JPC196656 JYY196651:JYY196656 KIU196651:KIU196656 KSQ196651:KSQ196656 LCM196651:LCM196656 LMI196651:LMI196656 LWE196651:LWE196656 MGA196651:MGA196656 MPW196651:MPW196656 MZS196651:MZS196656 NJO196651:NJO196656 NTK196651:NTK196656 ODG196651:ODG196656 ONC196651:ONC196656 OWY196651:OWY196656 PGU196651:PGU196656 PQQ196651:PQQ196656 QAM196651:QAM196656 QKI196651:QKI196656 QUE196651:QUE196656 REA196651:REA196656 RNW196651:RNW196656 RXS196651:RXS196656 SHO196651:SHO196656 SRK196651:SRK196656 TBG196651:TBG196656 TLC196651:TLC196656 TUY196651:TUY196656 UEU196651:UEU196656 UOQ196651:UOQ196656 UYM196651:UYM196656 VII196651:VII196656 VSE196651:VSE196656 WCA196651:WCA196656 WLW196651:WLW196656 WVS196651:WVS196656 K262187:K262192 JG262187:JG262192 TC262187:TC262192 ACY262187:ACY262192 AMU262187:AMU262192 AWQ262187:AWQ262192 BGM262187:BGM262192 BQI262187:BQI262192 CAE262187:CAE262192 CKA262187:CKA262192 CTW262187:CTW262192 DDS262187:DDS262192 DNO262187:DNO262192 DXK262187:DXK262192 EHG262187:EHG262192 ERC262187:ERC262192 FAY262187:FAY262192 FKU262187:FKU262192 FUQ262187:FUQ262192 GEM262187:GEM262192 GOI262187:GOI262192 GYE262187:GYE262192 HIA262187:HIA262192 HRW262187:HRW262192 IBS262187:IBS262192 ILO262187:ILO262192 IVK262187:IVK262192 JFG262187:JFG262192 JPC262187:JPC262192 JYY262187:JYY262192 KIU262187:KIU262192 KSQ262187:KSQ262192 LCM262187:LCM262192 LMI262187:LMI262192 LWE262187:LWE262192 MGA262187:MGA262192 MPW262187:MPW262192 MZS262187:MZS262192 NJO262187:NJO262192 NTK262187:NTK262192 ODG262187:ODG262192 ONC262187:ONC262192 OWY262187:OWY262192 PGU262187:PGU262192 PQQ262187:PQQ262192 QAM262187:QAM262192 QKI262187:QKI262192 QUE262187:QUE262192 REA262187:REA262192 RNW262187:RNW262192 RXS262187:RXS262192 SHO262187:SHO262192 SRK262187:SRK262192 TBG262187:TBG262192 TLC262187:TLC262192 TUY262187:TUY262192 UEU262187:UEU262192 UOQ262187:UOQ262192 UYM262187:UYM262192 VII262187:VII262192 VSE262187:VSE262192 WCA262187:WCA262192 WLW262187:WLW262192 WVS262187:WVS262192 K327723:K327728 JG327723:JG327728 TC327723:TC327728 ACY327723:ACY327728 AMU327723:AMU327728 AWQ327723:AWQ327728 BGM327723:BGM327728 BQI327723:BQI327728 CAE327723:CAE327728 CKA327723:CKA327728 CTW327723:CTW327728 DDS327723:DDS327728 DNO327723:DNO327728 DXK327723:DXK327728 EHG327723:EHG327728 ERC327723:ERC327728 FAY327723:FAY327728 FKU327723:FKU327728 FUQ327723:FUQ327728 GEM327723:GEM327728 GOI327723:GOI327728 GYE327723:GYE327728 HIA327723:HIA327728 HRW327723:HRW327728 IBS327723:IBS327728 ILO327723:ILO327728 IVK327723:IVK327728 JFG327723:JFG327728 JPC327723:JPC327728 JYY327723:JYY327728 KIU327723:KIU327728 KSQ327723:KSQ327728 LCM327723:LCM327728 LMI327723:LMI327728 LWE327723:LWE327728 MGA327723:MGA327728 MPW327723:MPW327728 MZS327723:MZS327728 NJO327723:NJO327728 NTK327723:NTK327728 ODG327723:ODG327728 ONC327723:ONC327728 OWY327723:OWY327728 PGU327723:PGU327728 PQQ327723:PQQ327728 QAM327723:QAM327728 QKI327723:QKI327728 QUE327723:QUE327728 REA327723:REA327728 RNW327723:RNW327728 RXS327723:RXS327728 SHO327723:SHO327728 SRK327723:SRK327728 TBG327723:TBG327728 TLC327723:TLC327728 TUY327723:TUY327728 UEU327723:UEU327728 UOQ327723:UOQ327728 UYM327723:UYM327728 VII327723:VII327728 VSE327723:VSE327728 WCA327723:WCA327728 WLW327723:WLW327728 WVS327723:WVS327728 K393259:K393264 JG393259:JG393264 TC393259:TC393264 ACY393259:ACY393264 AMU393259:AMU393264 AWQ393259:AWQ393264 BGM393259:BGM393264 BQI393259:BQI393264 CAE393259:CAE393264 CKA393259:CKA393264 CTW393259:CTW393264 DDS393259:DDS393264 DNO393259:DNO393264 DXK393259:DXK393264 EHG393259:EHG393264 ERC393259:ERC393264 FAY393259:FAY393264 FKU393259:FKU393264 FUQ393259:FUQ393264 GEM393259:GEM393264 GOI393259:GOI393264 GYE393259:GYE393264 HIA393259:HIA393264 HRW393259:HRW393264 IBS393259:IBS393264 ILO393259:ILO393264 IVK393259:IVK393264 JFG393259:JFG393264 JPC393259:JPC393264 JYY393259:JYY393264 KIU393259:KIU393264 KSQ393259:KSQ393264 LCM393259:LCM393264 LMI393259:LMI393264 LWE393259:LWE393264 MGA393259:MGA393264 MPW393259:MPW393264 MZS393259:MZS393264 NJO393259:NJO393264 NTK393259:NTK393264 ODG393259:ODG393264 ONC393259:ONC393264 OWY393259:OWY393264 PGU393259:PGU393264 PQQ393259:PQQ393264 QAM393259:QAM393264 QKI393259:QKI393264 QUE393259:QUE393264 REA393259:REA393264 RNW393259:RNW393264 RXS393259:RXS393264 SHO393259:SHO393264 SRK393259:SRK393264 TBG393259:TBG393264 TLC393259:TLC393264 TUY393259:TUY393264 UEU393259:UEU393264 UOQ393259:UOQ393264 UYM393259:UYM393264 VII393259:VII393264 VSE393259:VSE393264 WCA393259:WCA393264 WLW393259:WLW393264 WVS393259:WVS393264 K458795:K458800 JG458795:JG458800 TC458795:TC458800 ACY458795:ACY458800 AMU458795:AMU458800 AWQ458795:AWQ458800 BGM458795:BGM458800 BQI458795:BQI458800 CAE458795:CAE458800 CKA458795:CKA458800 CTW458795:CTW458800 DDS458795:DDS458800 DNO458795:DNO458800 DXK458795:DXK458800 EHG458795:EHG458800 ERC458795:ERC458800 FAY458795:FAY458800 FKU458795:FKU458800 FUQ458795:FUQ458800 GEM458795:GEM458800 GOI458795:GOI458800 GYE458795:GYE458800 HIA458795:HIA458800 HRW458795:HRW458800 IBS458795:IBS458800 ILO458795:ILO458800 IVK458795:IVK458800 JFG458795:JFG458800 JPC458795:JPC458800 JYY458795:JYY458800 KIU458795:KIU458800 KSQ458795:KSQ458800 LCM458795:LCM458800 LMI458795:LMI458800 LWE458795:LWE458800 MGA458795:MGA458800 MPW458795:MPW458800 MZS458795:MZS458800 NJO458795:NJO458800 NTK458795:NTK458800 ODG458795:ODG458800 ONC458795:ONC458800 OWY458795:OWY458800 PGU458795:PGU458800 PQQ458795:PQQ458800 QAM458795:QAM458800 QKI458795:QKI458800 QUE458795:QUE458800 REA458795:REA458800 RNW458795:RNW458800 RXS458795:RXS458800 SHO458795:SHO458800 SRK458795:SRK458800 TBG458795:TBG458800 TLC458795:TLC458800 TUY458795:TUY458800 UEU458795:UEU458800 UOQ458795:UOQ458800 UYM458795:UYM458800 VII458795:VII458800 VSE458795:VSE458800 WCA458795:WCA458800 WLW458795:WLW458800 WVS458795:WVS458800 K524331:K524336 JG524331:JG524336 TC524331:TC524336 ACY524331:ACY524336 AMU524331:AMU524336 AWQ524331:AWQ524336 BGM524331:BGM524336 BQI524331:BQI524336 CAE524331:CAE524336 CKA524331:CKA524336 CTW524331:CTW524336 DDS524331:DDS524336 DNO524331:DNO524336 DXK524331:DXK524336 EHG524331:EHG524336 ERC524331:ERC524336 FAY524331:FAY524336 FKU524331:FKU524336 FUQ524331:FUQ524336 GEM524331:GEM524336 GOI524331:GOI524336 GYE524331:GYE524336 HIA524331:HIA524336 HRW524331:HRW524336 IBS524331:IBS524336 ILO524331:ILO524336 IVK524331:IVK524336 JFG524331:JFG524336 JPC524331:JPC524336 JYY524331:JYY524336 KIU524331:KIU524336 KSQ524331:KSQ524336 LCM524331:LCM524336 LMI524331:LMI524336 LWE524331:LWE524336 MGA524331:MGA524336 MPW524331:MPW524336 MZS524331:MZS524336 NJO524331:NJO524336 NTK524331:NTK524336 ODG524331:ODG524336 ONC524331:ONC524336 OWY524331:OWY524336 PGU524331:PGU524336 PQQ524331:PQQ524336 QAM524331:QAM524336 QKI524331:QKI524336 QUE524331:QUE524336 REA524331:REA524336 RNW524331:RNW524336 RXS524331:RXS524336 SHO524331:SHO524336 SRK524331:SRK524336 TBG524331:TBG524336 TLC524331:TLC524336 TUY524331:TUY524336 UEU524331:UEU524336 UOQ524331:UOQ524336 UYM524331:UYM524336 VII524331:VII524336 VSE524331:VSE524336 WCA524331:WCA524336 WLW524331:WLW524336 WVS524331:WVS524336 K589867:K589872 JG589867:JG589872 TC589867:TC589872 ACY589867:ACY589872 AMU589867:AMU589872 AWQ589867:AWQ589872 BGM589867:BGM589872 BQI589867:BQI589872 CAE589867:CAE589872 CKA589867:CKA589872 CTW589867:CTW589872 DDS589867:DDS589872 DNO589867:DNO589872 DXK589867:DXK589872 EHG589867:EHG589872 ERC589867:ERC589872 FAY589867:FAY589872 FKU589867:FKU589872 FUQ589867:FUQ589872 GEM589867:GEM589872 GOI589867:GOI589872 GYE589867:GYE589872 HIA589867:HIA589872 HRW589867:HRW589872 IBS589867:IBS589872 ILO589867:ILO589872 IVK589867:IVK589872 JFG589867:JFG589872 JPC589867:JPC589872 JYY589867:JYY589872 KIU589867:KIU589872 KSQ589867:KSQ589872 LCM589867:LCM589872 LMI589867:LMI589872 LWE589867:LWE589872 MGA589867:MGA589872 MPW589867:MPW589872 MZS589867:MZS589872 NJO589867:NJO589872 NTK589867:NTK589872 ODG589867:ODG589872 ONC589867:ONC589872 OWY589867:OWY589872 PGU589867:PGU589872 PQQ589867:PQQ589872 QAM589867:QAM589872 QKI589867:QKI589872 QUE589867:QUE589872 REA589867:REA589872 RNW589867:RNW589872 RXS589867:RXS589872 SHO589867:SHO589872 SRK589867:SRK589872 TBG589867:TBG589872 TLC589867:TLC589872 TUY589867:TUY589872 UEU589867:UEU589872 UOQ589867:UOQ589872 UYM589867:UYM589872 VII589867:VII589872 VSE589867:VSE589872 WCA589867:WCA589872 WLW589867:WLW589872 WVS589867:WVS589872 K655403:K655408 JG655403:JG655408 TC655403:TC655408 ACY655403:ACY655408 AMU655403:AMU655408 AWQ655403:AWQ655408 BGM655403:BGM655408 BQI655403:BQI655408 CAE655403:CAE655408 CKA655403:CKA655408 CTW655403:CTW655408 DDS655403:DDS655408 DNO655403:DNO655408 DXK655403:DXK655408 EHG655403:EHG655408 ERC655403:ERC655408 FAY655403:FAY655408 FKU655403:FKU655408 FUQ655403:FUQ655408 GEM655403:GEM655408 GOI655403:GOI655408 GYE655403:GYE655408 HIA655403:HIA655408 HRW655403:HRW655408 IBS655403:IBS655408 ILO655403:ILO655408 IVK655403:IVK655408 JFG655403:JFG655408 JPC655403:JPC655408 JYY655403:JYY655408 KIU655403:KIU655408 KSQ655403:KSQ655408 LCM655403:LCM655408 LMI655403:LMI655408 LWE655403:LWE655408 MGA655403:MGA655408 MPW655403:MPW655408 MZS655403:MZS655408 NJO655403:NJO655408 NTK655403:NTK655408 ODG655403:ODG655408 ONC655403:ONC655408 OWY655403:OWY655408 PGU655403:PGU655408 PQQ655403:PQQ655408 QAM655403:QAM655408 QKI655403:QKI655408 QUE655403:QUE655408 REA655403:REA655408 RNW655403:RNW655408 RXS655403:RXS655408 SHO655403:SHO655408 SRK655403:SRK655408 TBG655403:TBG655408 TLC655403:TLC655408 TUY655403:TUY655408 UEU655403:UEU655408 UOQ655403:UOQ655408 UYM655403:UYM655408 VII655403:VII655408 VSE655403:VSE655408 WCA655403:WCA655408 WLW655403:WLW655408 WVS655403:WVS655408 K720939:K720944 JG720939:JG720944 TC720939:TC720944 ACY720939:ACY720944 AMU720939:AMU720944 AWQ720939:AWQ720944 BGM720939:BGM720944 BQI720939:BQI720944 CAE720939:CAE720944 CKA720939:CKA720944 CTW720939:CTW720944 DDS720939:DDS720944 DNO720939:DNO720944 DXK720939:DXK720944 EHG720939:EHG720944 ERC720939:ERC720944 FAY720939:FAY720944 FKU720939:FKU720944 FUQ720939:FUQ720944 GEM720939:GEM720944 GOI720939:GOI720944 GYE720939:GYE720944 HIA720939:HIA720944 HRW720939:HRW720944 IBS720939:IBS720944 ILO720939:ILO720944 IVK720939:IVK720944 JFG720939:JFG720944 JPC720939:JPC720944 JYY720939:JYY720944 KIU720939:KIU720944 KSQ720939:KSQ720944 LCM720939:LCM720944 LMI720939:LMI720944 LWE720939:LWE720944 MGA720939:MGA720944 MPW720939:MPW720944 MZS720939:MZS720944 NJO720939:NJO720944 NTK720939:NTK720944 ODG720939:ODG720944 ONC720939:ONC720944 OWY720939:OWY720944 PGU720939:PGU720944 PQQ720939:PQQ720944 QAM720939:QAM720944 QKI720939:QKI720944 QUE720939:QUE720944 REA720939:REA720944 RNW720939:RNW720944 RXS720939:RXS720944 SHO720939:SHO720944 SRK720939:SRK720944 TBG720939:TBG720944 TLC720939:TLC720944 TUY720939:TUY720944 UEU720939:UEU720944 UOQ720939:UOQ720944 UYM720939:UYM720944 VII720939:VII720944 VSE720939:VSE720944 WCA720939:WCA720944 WLW720939:WLW720944 WVS720939:WVS720944 K786475:K786480 JG786475:JG786480 TC786475:TC786480 ACY786475:ACY786480 AMU786475:AMU786480 AWQ786475:AWQ786480 BGM786475:BGM786480 BQI786475:BQI786480 CAE786475:CAE786480 CKA786475:CKA786480 CTW786475:CTW786480 DDS786475:DDS786480 DNO786475:DNO786480 DXK786475:DXK786480 EHG786475:EHG786480 ERC786475:ERC786480 FAY786475:FAY786480 FKU786475:FKU786480 FUQ786475:FUQ786480 GEM786475:GEM786480 GOI786475:GOI786480 GYE786475:GYE786480 HIA786475:HIA786480 HRW786475:HRW786480 IBS786475:IBS786480 ILO786475:ILO786480 IVK786475:IVK786480 JFG786475:JFG786480 JPC786475:JPC786480 JYY786475:JYY786480 KIU786475:KIU786480 KSQ786475:KSQ786480 LCM786475:LCM786480 LMI786475:LMI786480 LWE786475:LWE786480 MGA786475:MGA786480 MPW786475:MPW786480 MZS786475:MZS786480 NJO786475:NJO786480 NTK786475:NTK786480 ODG786475:ODG786480 ONC786475:ONC786480 OWY786475:OWY786480 PGU786475:PGU786480 PQQ786475:PQQ786480 QAM786475:QAM786480 QKI786475:QKI786480 QUE786475:QUE786480 REA786475:REA786480 RNW786475:RNW786480 RXS786475:RXS786480 SHO786475:SHO786480 SRK786475:SRK786480 TBG786475:TBG786480 TLC786475:TLC786480 TUY786475:TUY786480 UEU786475:UEU786480 UOQ786475:UOQ786480 UYM786475:UYM786480 VII786475:VII786480 VSE786475:VSE786480 WCA786475:WCA786480 WLW786475:WLW786480 WVS786475:WVS786480 K852011:K852016 JG852011:JG852016 TC852011:TC852016 ACY852011:ACY852016 AMU852011:AMU852016 AWQ852011:AWQ852016 BGM852011:BGM852016 BQI852011:BQI852016 CAE852011:CAE852016 CKA852011:CKA852016 CTW852011:CTW852016 DDS852011:DDS852016 DNO852011:DNO852016 DXK852011:DXK852016 EHG852011:EHG852016 ERC852011:ERC852016 FAY852011:FAY852016 FKU852011:FKU852016 FUQ852011:FUQ852016 GEM852011:GEM852016 GOI852011:GOI852016 GYE852011:GYE852016 HIA852011:HIA852016 HRW852011:HRW852016 IBS852011:IBS852016 ILO852011:ILO852016 IVK852011:IVK852016 JFG852011:JFG852016 JPC852011:JPC852016 JYY852011:JYY852016 KIU852011:KIU852016 KSQ852011:KSQ852016 LCM852011:LCM852016 LMI852011:LMI852016 LWE852011:LWE852016 MGA852011:MGA852016 MPW852011:MPW852016 MZS852011:MZS852016 NJO852011:NJO852016 NTK852011:NTK852016 ODG852011:ODG852016 ONC852011:ONC852016 OWY852011:OWY852016 PGU852011:PGU852016 PQQ852011:PQQ852016 QAM852011:QAM852016 QKI852011:QKI852016 QUE852011:QUE852016 REA852011:REA852016 RNW852011:RNW852016 RXS852011:RXS852016 SHO852011:SHO852016 SRK852011:SRK852016 TBG852011:TBG852016 TLC852011:TLC852016 TUY852011:TUY852016 UEU852011:UEU852016 UOQ852011:UOQ852016 UYM852011:UYM852016 VII852011:VII852016 VSE852011:VSE852016 WCA852011:WCA852016 WLW852011:WLW852016 WVS852011:WVS852016 K917547:K917552 JG917547:JG917552 TC917547:TC917552 ACY917547:ACY917552 AMU917547:AMU917552 AWQ917547:AWQ917552 BGM917547:BGM917552 BQI917547:BQI917552 CAE917547:CAE917552 CKA917547:CKA917552 CTW917547:CTW917552 DDS917547:DDS917552 DNO917547:DNO917552 DXK917547:DXK917552 EHG917547:EHG917552 ERC917547:ERC917552 FAY917547:FAY917552 FKU917547:FKU917552 FUQ917547:FUQ917552 GEM917547:GEM917552 GOI917547:GOI917552 GYE917547:GYE917552 HIA917547:HIA917552 HRW917547:HRW917552 IBS917547:IBS917552 ILO917547:ILO917552 IVK917547:IVK917552 JFG917547:JFG917552 JPC917547:JPC917552 JYY917547:JYY917552 KIU917547:KIU917552 KSQ917547:KSQ917552 LCM917547:LCM917552 LMI917547:LMI917552 LWE917547:LWE917552 MGA917547:MGA917552 MPW917547:MPW917552 MZS917547:MZS917552 NJO917547:NJO917552 NTK917547:NTK917552 ODG917547:ODG917552 ONC917547:ONC917552 OWY917547:OWY917552 PGU917547:PGU917552 PQQ917547:PQQ917552 QAM917547:QAM917552 QKI917547:QKI917552 QUE917547:QUE917552 REA917547:REA917552 RNW917547:RNW917552 RXS917547:RXS917552 SHO917547:SHO917552 SRK917547:SRK917552 TBG917547:TBG917552 TLC917547:TLC917552 TUY917547:TUY917552 UEU917547:UEU917552 UOQ917547:UOQ917552 UYM917547:UYM917552 VII917547:VII917552 VSE917547:VSE917552 WCA917547:WCA917552 WLW917547:WLW917552 WVS917547:WVS917552 K983083:K983088 JG983083:JG983088 TC983083:TC983088 ACY983083:ACY983088 AMU983083:AMU983088 AWQ983083:AWQ983088 BGM983083:BGM983088 BQI983083:BQI983088 CAE983083:CAE983088 CKA983083:CKA983088 CTW983083:CTW983088 DDS983083:DDS983088 DNO983083:DNO983088 DXK983083:DXK983088 EHG983083:EHG983088 ERC983083:ERC983088 FAY983083:FAY983088 FKU983083:FKU983088 FUQ983083:FUQ983088 GEM983083:GEM983088 GOI983083:GOI983088 GYE983083:GYE983088 HIA983083:HIA983088 HRW983083:HRW983088 IBS983083:IBS983088 ILO983083:ILO983088 IVK983083:IVK983088 JFG983083:JFG983088 JPC983083:JPC983088 JYY983083:JYY983088 KIU983083:KIU983088 KSQ983083:KSQ983088 LCM983083:LCM983088 LMI983083:LMI983088 LWE983083:LWE983088 MGA983083:MGA983088 MPW983083:MPW983088 MZS983083:MZS983088 NJO983083:NJO983088 NTK983083:NTK983088 ODG983083:ODG983088 ONC983083:ONC983088 OWY983083:OWY983088 PGU983083:PGU983088 PQQ983083:PQQ983088 QAM983083:QAM983088 QKI983083:QKI983088 QUE983083:QUE983088 REA983083:REA983088 RNW983083:RNW983088 RXS983083:RXS983088 SHO983083:SHO983088 SRK983083:SRK983088 TBG983083:TBG983088 TLC983083:TLC983088 TUY983083:TUY983088 UEU983083:UEU983088 UOQ983083:UOQ983088 UYM983083:UYM983088 VII983083:VII983088 VSE983083:VSE983088 WCA983083:WCA983088 WLW983083:WLW983088 WVS983083:WVS983088" xr:uid="{82905C0D-BB1B-4E81-8E95-8B64BB47DF65}">
      <formula1>StructureGrade</formula1>
    </dataValidation>
    <dataValidation type="list" allowBlank="1" showInputMessage="1" showErrorMessage="1" sqref="L10:M15 JH10:JI15 TD10:TE15 ACZ10:ADA15 AMV10:AMW15 AWR10:AWS15 BGN10:BGO15 BQJ10:BQK15 CAF10:CAG15 CKB10:CKC15 CTX10:CTY15 DDT10:DDU15 DNP10:DNQ15 DXL10:DXM15 EHH10:EHI15 ERD10:ERE15 FAZ10:FBA15 FKV10:FKW15 FUR10:FUS15 GEN10:GEO15 GOJ10:GOK15 GYF10:GYG15 HIB10:HIC15 HRX10:HRY15 IBT10:IBU15 ILP10:ILQ15 IVL10:IVM15 JFH10:JFI15 JPD10:JPE15 JYZ10:JZA15 KIV10:KIW15 KSR10:KSS15 LCN10:LCO15 LMJ10:LMK15 LWF10:LWG15 MGB10:MGC15 MPX10:MPY15 MZT10:MZU15 NJP10:NJQ15 NTL10:NTM15 ODH10:ODI15 OND10:ONE15 OWZ10:OXA15 PGV10:PGW15 PQR10:PQS15 QAN10:QAO15 QKJ10:QKK15 QUF10:QUG15 REB10:REC15 RNX10:RNY15 RXT10:RXU15 SHP10:SHQ15 SRL10:SRM15 TBH10:TBI15 TLD10:TLE15 TUZ10:TVA15 UEV10:UEW15 UOR10:UOS15 UYN10:UYO15 VIJ10:VIK15 VSF10:VSG15 WCB10:WCC15 WLX10:WLY15 WVT10:WVU15 L65546:M65551 JH65546:JI65551 TD65546:TE65551 ACZ65546:ADA65551 AMV65546:AMW65551 AWR65546:AWS65551 BGN65546:BGO65551 BQJ65546:BQK65551 CAF65546:CAG65551 CKB65546:CKC65551 CTX65546:CTY65551 DDT65546:DDU65551 DNP65546:DNQ65551 DXL65546:DXM65551 EHH65546:EHI65551 ERD65546:ERE65551 FAZ65546:FBA65551 FKV65546:FKW65551 FUR65546:FUS65551 GEN65546:GEO65551 GOJ65546:GOK65551 GYF65546:GYG65551 HIB65546:HIC65551 HRX65546:HRY65551 IBT65546:IBU65551 ILP65546:ILQ65551 IVL65546:IVM65551 JFH65546:JFI65551 JPD65546:JPE65551 JYZ65546:JZA65551 KIV65546:KIW65551 KSR65546:KSS65551 LCN65546:LCO65551 LMJ65546:LMK65551 LWF65546:LWG65551 MGB65546:MGC65551 MPX65546:MPY65551 MZT65546:MZU65551 NJP65546:NJQ65551 NTL65546:NTM65551 ODH65546:ODI65551 OND65546:ONE65551 OWZ65546:OXA65551 PGV65546:PGW65551 PQR65546:PQS65551 QAN65546:QAO65551 QKJ65546:QKK65551 QUF65546:QUG65551 REB65546:REC65551 RNX65546:RNY65551 RXT65546:RXU65551 SHP65546:SHQ65551 SRL65546:SRM65551 TBH65546:TBI65551 TLD65546:TLE65551 TUZ65546:TVA65551 UEV65546:UEW65551 UOR65546:UOS65551 UYN65546:UYO65551 VIJ65546:VIK65551 VSF65546:VSG65551 WCB65546:WCC65551 WLX65546:WLY65551 WVT65546:WVU65551 L131082:M131087 JH131082:JI131087 TD131082:TE131087 ACZ131082:ADA131087 AMV131082:AMW131087 AWR131082:AWS131087 BGN131082:BGO131087 BQJ131082:BQK131087 CAF131082:CAG131087 CKB131082:CKC131087 CTX131082:CTY131087 DDT131082:DDU131087 DNP131082:DNQ131087 DXL131082:DXM131087 EHH131082:EHI131087 ERD131082:ERE131087 FAZ131082:FBA131087 FKV131082:FKW131087 FUR131082:FUS131087 GEN131082:GEO131087 GOJ131082:GOK131087 GYF131082:GYG131087 HIB131082:HIC131087 HRX131082:HRY131087 IBT131082:IBU131087 ILP131082:ILQ131087 IVL131082:IVM131087 JFH131082:JFI131087 JPD131082:JPE131087 JYZ131082:JZA131087 KIV131082:KIW131087 KSR131082:KSS131087 LCN131082:LCO131087 LMJ131082:LMK131087 LWF131082:LWG131087 MGB131082:MGC131087 MPX131082:MPY131087 MZT131082:MZU131087 NJP131082:NJQ131087 NTL131082:NTM131087 ODH131082:ODI131087 OND131082:ONE131087 OWZ131082:OXA131087 PGV131082:PGW131087 PQR131082:PQS131087 QAN131082:QAO131087 QKJ131082:QKK131087 QUF131082:QUG131087 REB131082:REC131087 RNX131082:RNY131087 RXT131082:RXU131087 SHP131082:SHQ131087 SRL131082:SRM131087 TBH131082:TBI131087 TLD131082:TLE131087 TUZ131082:TVA131087 UEV131082:UEW131087 UOR131082:UOS131087 UYN131082:UYO131087 VIJ131082:VIK131087 VSF131082:VSG131087 WCB131082:WCC131087 WLX131082:WLY131087 WVT131082:WVU131087 L196618:M196623 JH196618:JI196623 TD196618:TE196623 ACZ196618:ADA196623 AMV196618:AMW196623 AWR196618:AWS196623 BGN196618:BGO196623 BQJ196618:BQK196623 CAF196618:CAG196623 CKB196618:CKC196623 CTX196618:CTY196623 DDT196618:DDU196623 DNP196618:DNQ196623 DXL196618:DXM196623 EHH196618:EHI196623 ERD196618:ERE196623 FAZ196618:FBA196623 FKV196618:FKW196623 FUR196618:FUS196623 GEN196618:GEO196623 GOJ196618:GOK196623 GYF196618:GYG196623 HIB196618:HIC196623 HRX196618:HRY196623 IBT196618:IBU196623 ILP196618:ILQ196623 IVL196618:IVM196623 JFH196618:JFI196623 JPD196618:JPE196623 JYZ196618:JZA196623 KIV196618:KIW196623 KSR196618:KSS196623 LCN196618:LCO196623 LMJ196618:LMK196623 LWF196618:LWG196623 MGB196618:MGC196623 MPX196618:MPY196623 MZT196618:MZU196623 NJP196618:NJQ196623 NTL196618:NTM196623 ODH196618:ODI196623 OND196618:ONE196623 OWZ196618:OXA196623 PGV196618:PGW196623 PQR196618:PQS196623 QAN196618:QAO196623 QKJ196618:QKK196623 QUF196618:QUG196623 REB196618:REC196623 RNX196618:RNY196623 RXT196618:RXU196623 SHP196618:SHQ196623 SRL196618:SRM196623 TBH196618:TBI196623 TLD196618:TLE196623 TUZ196618:TVA196623 UEV196618:UEW196623 UOR196618:UOS196623 UYN196618:UYO196623 VIJ196618:VIK196623 VSF196618:VSG196623 WCB196618:WCC196623 WLX196618:WLY196623 WVT196618:WVU196623 L262154:M262159 JH262154:JI262159 TD262154:TE262159 ACZ262154:ADA262159 AMV262154:AMW262159 AWR262154:AWS262159 BGN262154:BGO262159 BQJ262154:BQK262159 CAF262154:CAG262159 CKB262154:CKC262159 CTX262154:CTY262159 DDT262154:DDU262159 DNP262154:DNQ262159 DXL262154:DXM262159 EHH262154:EHI262159 ERD262154:ERE262159 FAZ262154:FBA262159 FKV262154:FKW262159 FUR262154:FUS262159 GEN262154:GEO262159 GOJ262154:GOK262159 GYF262154:GYG262159 HIB262154:HIC262159 HRX262154:HRY262159 IBT262154:IBU262159 ILP262154:ILQ262159 IVL262154:IVM262159 JFH262154:JFI262159 JPD262154:JPE262159 JYZ262154:JZA262159 KIV262154:KIW262159 KSR262154:KSS262159 LCN262154:LCO262159 LMJ262154:LMK262159 LWF262154:LWG262159 MGB262154:MGC262159 MPX262154:MPY262159 MZT262154:MZU262159 NJP262154:NJQ262159 NTL262154:NTM262159 ODH262154:ODI262159 OND262154:ONE262159 OWZ262154:OXA262159 PGV262154:PGW262159 PQR262154:PQS262159 QAN262154:QAO262159 QKJ262154:QKK262159 QUF262154:QUG262159 REB262154:REC262159 RNX262154:RNY262159 RXT262154:RXU262159 SHP262154:SHQ262159 SRL262154:SRM262159 TBH262154:TBI262159 TLD262154:TLE262159 TUZ262154:TVA262159 UEV262154:UEW262159 UOR262154:UOS262159 UYN262154:UYO262159 VIJ262154:VIK262159 VSF262154:VSG262159 WCB262154:WCC262159 WLX262154:WLY262159 WVT262154:WVU262159 L327690:M327695 JH327690:JI327695 TD327690:TE327695 ACZ327690:ADA327695 AMV327690:AMW327695 AWR327690:AWS327695 BGN327690:BGO327695 BQJ327690:BQK327695 CAF327690:CAG327695 CKB327690:CKC327695 CTX327690:CTY327695 DDT327690:DDU327695 DNP327690:DNQ327695 DXL327690:DXM327695 EHH327690:EHI327695 ERD327690:ERE327695 FAZ327690:FBA327695 FKV327690:FKW327695 FUR327690:FUS327695 GEN327690:GEO327695 GOJ327690:GOK327695 GYF327690:GYG327695 HIB327690:HIC327695 HRX327690:HRY327695 IBT327690:IBU327695 ILP327690:ILQ327695 IVL327690:IVM327695 JFH327690:JFI327695 JPD327690:JPE327695 JYZ327690:JZA327695 KIV327690:KIW327695 KSR327690:KSS327695 LCN327690:LCO327695 LMJ327690:LMK327695 LWF327690:LWG327695 MGB327690:MGC327695 MPX327690:MPY327695 MZT327690:MZU327695 NJP327690:NJQ327695 NTL327690:NTM327695 ODH327690:ODI327695 OND327690:ONE327695 OWZ327690:OXA327695 PGV327690:PGW327695 PQR327690:PQS327695 QAN327690:QAO327695 QKJ327690:QKK327695 QUF327690:QUG327695 REB327690:REC327695 RNX327690:RNY327695 RXT327690:RXU327695 SHP327690:SHQ327695 SRL327690:SRM327695 TBH327690:TBI327695 TLD327690:TLE327695 TUZ327690:TVA327695 UEV327690:UEW327695 UOR327690:UOS327695 UYN327690:UYO327695 VIJ327690:VIK327695 VSF327690:VSG327695 WCB327690:WCC327695 WLX327690:WLY327695 WVT327690:WVU327695 L393226:M393231 JH393226:JI393231 TD393226:TE393231 ACZ393226:ADA393231 AMV393226:AMW393231 AWR393226:AWS393231 BGN393226:BGO393231 BQJ393226:BQK393231 CAF393226:CAG393231 CKB393226:CKC393231 CTX393226:CTY393231 DDT393226:DDU393231 DNP393226:DNQ393231 DXL393226:DXM393231 EHH393226:EHI393231 ERD393226:ERE393231 FAZ393226:FBA393231 FKV393226:FKW393231 FUR393226:FUS393231 GEN393226:GEO393231 GOJ393226:GOK393231 GYF393226:GYG393231 HIB393226:HIC393231 HRX393226:HRY393231 IBT393226:IBU393231 ILP393226:ILQ393231 IVL393226:IVM393231 JFH393226:JFI393231 JPD393226:JPE393231 JYZ393226:JZA393231 KIV393226:KIW393231 KSR393226:KSS393231 LCN393226:LCO393231 LMJ393226:LMK393231 LWF393226:LWG393231 MGB393226:MGC393231 MPX393226:MPY393231 MZT393226:MZU393231 NJP393226:NJQ393231 NTL393226:NTM393231 ODH393226:ODI393231 OND393226:ONE393231 OWZ393226:OXA393231 PGV393226:PGW393231 PQR393226:PQS393231 QAN393226:QAO393231 QKJ393226:QKK393231 QUF393226:QUG393231 REB393226:REC393231 RNX393226:RNY393231 RXT393226:RXU393231 SHP393226:SHQ393231 SRL393226:SRM393231 TBH393226:TBI393231 TLD393226:TLE393231 TUZ393226:TVA393231 UEV393226:UEW393231 UOR393226:UOS393231 UYN393226:UYO393231 VIJ393226:VIK393231 VSF393226:VSG393231 WCB393226:WCC393231 WLX393226:WLY393231 WVT393226:WVU393231 L458762:M458767 JH458762:JI458767 TD458762:TE458767 ACZ458762:ADA458767 AMV458762:AMW458767 AWR458762:AWS458767 BGN458762:BGO458767 BQJ458762:BQK458767 CAF458762:CAG458767 CKB458762:CKC458767 CTX458762:CTY458767 DDT458762:DDU458767 DNP458762:DNQ458767 DXL458762:DXM458767 EHH458762:EHI458767 ERD458762:ERE458767 FAZ458762:FBA458767 FKV458762:FKW458767 FUR458762:FUS458767 GEN458762:GEO458767 GOJ458762:GOK458767 GYF458762:GYG458767 HIB458762:HIC458767 HRX458762:HRY458767 IBT458762:IBU458767 ILP458762:ILQ458767 IVL458762:IVM458767 JFH458762:JFI458767 JPD458762:JPE458767 JYZ458762:JZA458767 KIV458762:KIW458767 KSR458762:KSS458767 LCN458762:LCO458767 LMJ458762:LMK458767 LWF458762:LWG458767 MGB458762:MGC458767 MPX458762:MPY458767 MZT458762:MZU458767 NJP458762:NJQ458767 NTL458762:NTM458767 ODH458762:ODI458767 OND458762:ONE458767 OWZ458762:OXA458767 PGV458762:PGW458767 PQR458762:PQS458767 QAN458762:QAO458767 QKJ458762:QKK458767 QUF458762:QUG458767 REB458762:REC458767 RNX458762:RNY458767 RXT458762:RXU458767 SHP458762:SHQ458767 SRL458762:SRM458767 TBH458762:TBI458767 TLD458762:TLE458767 TUZ458762:TVA458767 UEV458762:UEW458767 UOR458762:UOS458767 UYN458762:UYO458767 VIJ458762:VIK458767 VSF458762:VSG458767 WCB458762:WCC458767 WLX458762:WLY458767 WVT458762:WVU458767 L524298:M524303 JH524298:JI524303 TD524298:TE524303 ACZ524298:ADA524303 AMV524298:AMW524303 AWR524298:AWS524303 BGN524298:BGO524303 BQJ524298:BQK524303 CAF524298:CAG524303 CKB524298:CKC524303 CTX524298:CTY524303 DDT524298:DDU524303 DNP524298:DNQ524303 DXL524298:DXM524303 EHH524298:EHI524303 ERD524298:ERE524303 FAZ524298:FBA524303 FKV524298:FKW524303 FUR524298:FUS524303 GEN524298:GEO524303 GOJ524298:GOK524303 GYF524298:GYG524303 HIB524298:HIC524303 HRX524298:HRY524303 IBT524298:IBU524303 ILP524298:ILQ524303 IVL524298:IVM524303 JFH524298:JFI524303 JPD524298:JPE524303 JYZ524298:JZA524303 KIV524298:KIW524303 KSR524298:KSS524303 LCN524298:LCO524303 LMJ524298:LMK524303 LWF524298:LWG524303 MGB524298:MGC524303 MPX524298:MPY524303 MZT524298:MZU524303 NJP524298:NJQ524303 NTL524298:NTM524303 ODH524298:ODI524303 OND524298:ONE524303 OWZ524298:OXA524303 PGV524298:PGW524303 PQR524298:PQS524303 QAN524298:QAO524303 QKJ524298:QKK524303 QUF524298:QUG524303 REB524298:REC524303 RNX524298:RNY524303 RXT524298:RXU524303 SHP524298:SHQ524303 SRL524298:SRM524303 TBH524298:TBI524303 TLD524298:TLE524303 TUZ524298:TVA524303 UEV524298:UEW524303 UOR524298:UOS524303 UYN524298:UYO524303 VIJ524298:VIK524303 VSF524298:VSG524303 WCB524298:WCC524303 WLX524298:WLY524303 WVT524298:WVU524303 L589834:M589839 JH589834:JI589839 TD589834:TE589839 ACZ589834:ADA589839 AMV589834:AMW589839 AWR589834:AWS589839 BGN589834:BGO589839 BQJ589834:BQK589839 CAF589834:CAG589839 CKB589834:CKC589839 CTX589834:CTY589839 DDT589834:DDU589839 DNP589834:DNQ589839 DXL589834:DXM589839 EHH589834:EHI589839 ERD589834:ERE589839 FAZ589834:FBA589839 FKV589834:FKW589839 FUR589834:FUS589839 GEN589834:GEO589839 GOJ589834:GOK589839 GYF589834:GYG589839 HIB589834:HIC589839 HRX589834:HRY589839 IBT589834:IBU589839 ILP589834:ILQ589839 IVL589834:IVM589839 JFH589834:JFI589839 JPD589834:JPE589839 JYZ589834:JZA589839 KIV589834:KIW589839 KSR589834:KSS589839 LCN589834:LCO589839 LMJ589834:LMK589839 LWF589834:LWG589839 MGB589834:MGC589839 MPX589834:MPY589839 MZT589834:MZU589839 NJP589834:NJQ589839 NTL589834:NTM589839 ODH589834:ODI589839 OND589834:ONE589839 OWZ589834:OXA589839 PGV589834:PGW589839 PQR589834:PQS589839 QAN589834:QAO589839 QKJ589834:QKK589839 QUF589834:QUG589839 REB589834:REC589839 RNX589834:RNY589839 RXT589834:RXU589839 SHP589834:SHQ589839 SRL589834:SRM589839 TBH589834:TBI589839 TLD589834:TLE589839 TUZ589834:TVA589839 UEV589834:UEW589839 UOR589834:UOS589839 UYN589834:UYO589839 VIJ589834:VIK589839 VSF589834:VSG589839 WCB589834:WCC589839 WLX589834:WLY589839 WVT589834:WVU589839 L655370:M655375 JH655370:JI655375 TD655370:TE655375 ACZ655370:ADA655375 AMV655370:AMW655375 AWR655370:AWS655375 BGN655370:BGO655375 BQJ655370:BQK655375 CAF655370:CAG655375 CKB655370:CKC655375 CTX655370:CTY655375 DDT655370:DDU655375 DNP655370:DNQ655375 DXL655370:DXM655375 EHH655370:EHI655375 ERD655370:ERE655375 FAZ655370:FBA655375 FKV655370:FKW655375 FUR655370:FUS655375 GEN655370:GEO655375 GOJ655370:GOK655375 GYF655370:GYG655375 HIB655370:HIC655375 HRX655370:HRY655375 IBT655370:IBU655375 ILP655370:ILQ655375 IVL655370:IVM655375 JFH655370:JFI655375 JPD655370:JPE655375 JYZ655370:JZA655375 KIV655370:KIW655375 KSR655370:KSS655375 LCN655370:LCO655375 LMJ655370:LMK655375 LWF655370:LWG655375 MGB655370:MGC655375 MPX655370:MPY655375 MZT655370:MZU655375 NJP655370:NJQ655375 NTL655370:NTM655375 ODH655370:ODI655375 OND655370:ONE655375 OWZ655370:OXA655375 PGV655370:PGW655375 PQR655370:PQS655375 QAN655370:QAO655375 QKJ655370:QKK655375 QUF655370:QUG655375 REB655370:REC655375 RNX655370:RNY655375 RXT655370:RXU655375 SHP655370:SHQ655375 SRL655370:SRM655375 TBH655370:TBI655375 TLD655370:TLE655375 TUZ655370:TVA655375 UEV655370:UEW655375 UOR655370:UOS655375 UYN655370:UYO655375 VIJ655370:VIK655375 VSF655370:VSG655375 WCB655370:WCC655375 WLX655370:WLY655375 WVT655370:WVU655375 L720906:M720911 JH720906:JI720911 TD720906:TE720911 ACZ720906:ADA720911 AMV720906:AMW720911 AWR720906:AWS720911 BGN720906:BGO720911 BQJ720906:BQK720911 CAF720906:CAG720911 CKB720906:CKC720911 CTX720906:CTY720911 DDT720906:DDU720911 DNP720906:DNQ720911 DXL720906:DXM720911 EHH720906:EHI720911 ERD720906:ERE720911 FAZ720906:FBA720911 FKV720906:FKW720911 FUR720906:FUS720911 GEN720906:GEO720911 GOJ720906:GOK720911 GYF720906:GYG720911 HIB720906:HIC720911 HRX720906:HRY720911 IBT720906:IBU720911 ILP720906:ILQ720911 IVL720906:IVM720911 JFH720906:JFI720911 JPD720906:JPE720911 JYZ720906:JZA720911 KIV720906:KIW720911 KSR720906:KSS720911 LCN720906:LCO720911 LMJ720906:LMK720911 LWF720906:LWG720911 MGB720906:MGC720911 MPX720906:MPY720911 MZT720906:MZU720911 NJP720906:NJQ720911 NTL720906:NTM720911 ODH720906:ODI720911 OND720906:ONE720911 OWZ720906:OXA720911 PGV720906:PGW720911 PQR720906:PQS720911 QAN720906:QAO720911 QKJ720906:QKK720911 QUF720906:QUG720911 REB720906:REC720911 RNX720906:RNY720911 RXT720906:RXU720911 SHP720906:SHQ720911 SRL720906:SRM720911 TBH720906:TBI720911 TLD720906:TLE720911 TUZ720906:TVA720911 UEV720906:UEW720911 UOR720906:UOS720911 UYN720906:UYO720911 VIJ720906:VIK720911 VSF720906:VSG720911 WCB720906:WCC720911 WLX720906:WLY720911 WVT720906:WVU720911 L786442:M786447 JH786442:JI786447 TD786442:TE786447 ACZ786442:ADA786447 AMV786442:AMW786447 AWR786442:AWS786447 BGN786442:BGO786447 BQJ786442:BQK786447 CAF786442:CAG786447 CKB786442:CKC786447 CTX786442:CTY786447 DDT786442:DDU786447 DNP786442:DNQ786447 DXL786442:DXM786447 EHH786442:EHI786447 ERD786442:ERE786447 FAZ786442:FBA786447 FKV786442:FKW786447 FUR786442:FUS786447 GEN786442:GEO786447 GOJ786442:GOK786447 GYF786442:GYG786447 HIB786442:HIC786447 HRX786442:HRY786447 IBT786442:IBU786447 ILP786442:ILQ786447 IVL786442:IVM786447 JFH786442:JFI786447 JPD786442:JPE786447 JYZ786442:JZA786447 KIV786442:KIW786447 KSR786442:KSS786447 LCN786442:LCO786447 LMJ786442:LMK786447 LWF786442:LWG786447 MGB786442:MGC786447 MPX786442:MPY786447 MZT786442:MZU786447 NJP786442:NJQ786447 NTL786442:NTM786447 ODH786442:ODI786447 OND786442:ONE786447 OWZ786442:OXA786447 PGV786442:PGW786447 PQR786442:PQS786447 QAN786442:QAO786447 QKJ786442:QKK786447 QUF786442:QUG786447 REB786442:REC786447 RNX786442:RNY786447 RXT786442:RXU786447 SHP786442:SHQ786447 SRL786442:SRM786447 TBH786442:TBI786447 TLD786442:TLE786447 TUZ786442:TVA786447 UEV786442:UEW786447 UOR786442:UOS786447 UYN786442:UYO786447 VIJ786442:VIK786447 VSF786442:VSG786447 WCB786442:WCC786447 WLX786442:WLY786447 WVT786442:WVU786447 L851978:M851983 JH851978:JI851983 TD851978:TE851983 ACZ851978:ADA851983 AMV851978:AMW851983 AWR851978:AWS851983 BGN851978:BGO851983 BQJ851978:BQK851983 CAF851978:CAG851983 CKB851978:CKC851983 CTX851978:CTY851983 DDT851978:DDU851983 DNP851978:DNQ851983 DXL851978:DXM851983 EHH851978:EHI851983 ERD851978:ERE851983 FAZ851978:FBA851983 FKV851978:FKW851983 FUR851978:FUS851983 GEN851978:GEO851983 GOJ851978:GOK851983 GYF851978:GYG851983 HIB851978:HIC851983 HRX851978:HRY851983 IBT851978:IBU851983 ILP851978:ILQ851983 IVL851978:IVM851983 JFH851978:JFI851983 JPD851978:JPE851983 JYZ851978:JZA851983 KIV851978:KIW851983 KSR851978:KSS851983 LCN851978:LCO851983 LMJ851978:LMK851983 LWF851978:LWG851983 MGB851978:MGC851983 MPX851978:MPY851983 MZT851978:MZU851983 NJP851978:NJQ851983 NTL851978:NTM851983 ODH851978:ODI851983 OND851978:ONE851983 OWZ851978:OXA851983 PGV851978:PGW851983 PQR851978:PQS851983 QAN851978:QAO851983 QKJ851978:QKK851983 QUF851978:QUG851983 REB851978:REC851983 RNX851978:RNY851983 RXT851978:RXU851983 SHP851978:SHQ851983 SRL851978:SRM851983 TBH851978:TBI851983 TLD851978:TLE851983 TUZ851978:TVA851983 UEV851978:UEW851983 UOR851978:UOS851983 UYN851978:UYO851983 VIJ851978:VIK851983 VSF851978:VSG851983 WCB851978:WCC851983 WLX851978:WLY851983 WVT851978:WVU851983 L917514:M917519 JH917514:JI917519 TD917514:TE917519 ACZ917514:ADA917519 AMV917514:AMW917519 AWR917514:AWS917519 BGN917514:BGO917519 BQJ917514:BQK917519 CAF917514:CAG917519 CKB917514:CKC917519 CTX917514:CTY917519 DDT917514:DDU917519 DNP917514:DNQ917519 DXL917514:DXM917519 EHH917514:EHI917519 ERD917514:ERE917519 FAZ917514:FBA917519 FKV917514:FKW917519 FUR917514:FUS917519 GEN917514:GEO917519 GOJ917514:GOK917519 GYF917514:GYG917519 HIB917514:HIC917519 HRX917514:HRY917519 IBT917514:IBU917519 ILP917514:ILQ917519 IVL917514:IVM917519 JFH917514:JFI917519 JPD917514:JPE917519 JYZ917514:JZA917519 KIV917514:KIW917519 KSR917514:KSS917519 LCN917514:LCO917519 LMJ917514:LMK917519 LWF917514:LWG917519 MGB917514:MGC917519 MPX917514:MPY917519 MZT917514:MZU917519 NJP917514:NJQ917519 NTL917514:NTM917519 ODH917514:ODI917519 OND917514:ONE917519 OWZ917514:OXA917519 PGV917514:PGW917519 PQR917514:PQS917519 QAN917514:QAO917519 QKJ917514:QKK917519 QUF917514:QUG917519 REB917514:REC917519 RNX917514:RNY917519 RXT917514:RXU917519 SHP917514:SHQ917519 SRL917514:SRM917519 TBH917514:TBI917519 TLD917514:TLE917519 TUZ917514:TVA917519 UEV917514:UEW917519 UOR917514:UOS917519 UYN917514:UYO917519 VIJ917514:VIK917519 VSF917514:VSG917519 WCB917514:WCC917519 WLX917514:WLY917519 WVT917514:WVU917519 L983050:M983055 JH983050:JI983055 TD983050:TE983055 ACZ983050:ADA983055 AMV983050:AMW983055 AWR983050:AWS983055 BGN983050:BGO983055 BQJ983050:BQK983055 CAF983050:CAG983055 CKB983050:CKC983055 CTX983050:CTY983055 DDT983050:DDU983055 DNP983050:DNQ983055 DXL983050:DXM983055 EHH983050:EHI983055 ERD983050:ERE983055 FAZ983050:FBA983055 FKV983050:FKW983055 FUR983050:FUS983055 GEN983050:GEO983055 GOJ983050:GOK983055 GYF983050:GYG983055 HIB983050:HIC983055 HRX983050:HRY983055 IBT983050:IBU983055 ILP983050:ILQ983055 IVL983050:IVM983055 JFH983050:JFI983055 JPD983050:JPE983055 JYZ983050:JZA983055 KIV983050:KIW983055 KSR983050:KSS983055 LCN983050:LCO983055 LMJ983050:LMK983055 LWF983050:LWG983055 MGB983050:MGC983055 MPX983050:MPY983055 MZT983050:MZU983055 NJP983050:NJQ983055 NTL983050:NTM983055 ODH983050:ODI983055 OND983050:ONE983055 OWZ983050:OXA983055 PGV983050:PGW983055 PQR983050:PQS983055 QAN983050:QAO983055 QKJ983050:QKK983055 QUF983050:QUG983055 REB983050:REC983055 RNX983050:RNY983055 RXT983050:RXU983055 SHP983050:SHQ983055 SRL983050:SRM983055 TBH983050:TBI983055 TLD983050:TLE983055 TUZ983050:TVA983055 UEV983050:UEW983055 UOR983050:UOS983055 UYN983050:UYO983055 VIJ983050:VIK983055 VSF983050:VSG983055 WCB983050:WCC983055 WLX983050:WLY983055 WVT983050:WVU983055 L31:M36 JH31:JI36 TD31:TE36 ACZ31:ADA36 AMV31:AMW36 AWR31:AWS36 BGN31:BGO36 BQJ31:BQK36 CAF31:CAG36 CKB31:CKC36 CTX31:CTY36 DDT31:DDU36 DNP31:DNQ36 DXL31:DXM36 EHH31:EHI36 ERD31:ERE36 FAZ31:FBA36 FKV31:FKW36 FUR31:FUS36 GEN31:GEO36 GOJ31:GOK36 GYF31:GYG36 HIB31:HIC36 HRX31:HRY36 IBT31:IBU36 ILP31:ILQ36 IVL31:IVM36 JFH31:JFI36 JPD31:JPE36 JYZ31:JZA36 KIV31:KIW36 KSR31:KSS36 LCN31:LCO36 LMJ31:LMK36 LWF31:LWG36 MGB31:MGC36 MPX31:MPY36 MZT31:MZU36 NJP31:NJQ36 NTL31:NTM36 ODH31:ODI36 OND31:ONE36 OWZ31:OXA36 PGV31:PGW36 PQR31:PQS36 QAN31:QAO36 QKJ31:QKK36 QUF31:QUG36 REB31:REC36 RNX31:RNY36 RXT31:RXU36 SHP31:SHQ36 SRL31:SRM36 TBH31:TBI36 TLD31:TLE36 TUZ31:TVA36 UEV31:UEW36 UOR31:UOS36 UYN31:UYO36 VIJ31:VIK36 VSF31:VSG36 WCB31:WCC36 WLX31:WLY36 WVT31:WVU36 L65567:M65572 JH65567:JI65572 TD65567:TE65572 ACZ65567:ADA65572 AMV65567:AMW65572 AWR65567:AWS65572 BGN65567:BGO65572 BQJ65567:BQK65572 CAF65567:CAG65572 CKB65567:CKC65572 CTX65567:CTY65572 DDT65567:DDU65572 DNP65567:DNQ65572 DXL65567:DXM65572 EHH65567:EHI65572 ERD65567:ERE65572 FAZ65567:FBA65572 FKV65567:FKW65572 FUR65567:FUS65572 GEN65567:GEO65572 GOJ65567:GOK65572 GYF65567:GYG65572 HIB65567:HIC65572 HRX65567:HRY65572 IBT65567:IBU65572 ILP65567:ILQ65572 IVL65567:IVM65572 JFH65567:JFI65572 JPD65567:JPE65572 JYZ65567:JZA65572 KIV65567:KIW65572 KSR65567:KSS65572 LCN65567:LCO65572 LMJ65567:LMK65572 LWF65567:LWG65572 MGB65567:MGC65572 MPX65567:MPY65572 MZT65567:MZU65572 NJP65567:NJQ65572 NTL65567:NTM65572 ODH65567:ODI65572 OND65567:ONE65572 OWZ65567:OXA65572 PGV65567:PGW65572 PQR65567:PQS65572 QAN65567:QAO65572 QKJ65567:QKK65572 QUF65567:QUG65572 REB65567:REC65572 RNX65567:RNY65572 RXT65567:RXU65572 SHP65567:SHQ65572 SRL65567:SRM65572 TBH65567:TBI65572 TLD65567:TLE65572 TUZ65567:TVA65572 UEV65567:UEW65572 UOR65567:UOS65572 UYN65567:UYO65572 VIJ65567:VIK65572 VSF65567:VSG65572 WCB65567:WCC65572 WLX65567:WLY65572 WVT65567:WVU65572 L131103:M131108 JH131103:JI131108 TD131103:TE131108 ACZ131103:ADA131108 AMV131103:AMW131108 AWR131103:AWS131108 BGN131103:BGO131108 BQJ131103:BQK131108 CAF131103:CAG131108 CKB131103:CKC131108 CTX131103:CTY131108 DDT131103:DDU131108 DNP131103:DNQ131108 DXL131103:DXM131108 EHH131103:EHI131108 ERD131103:ERE131108 FAZ131103:FBA131108 FKV131103:FKW131108 FUR131103:FUS131108 GEN131103:GEO131108 GOJ131103:GOK131108 GYF131103:GYG131108 HIB131103:HIC131108 HRX131103:HRY131108 IBT131103:IBU131108 ILP131103:ILQ131108 IVL131103:IVM131108 JFH131103:JFI131108 JPD131103:JPE131108 JYZ131103:JZA131108 KIV131103:KIW131108 KSR131103:KSS131108 LCN131103:LCO131108 LMJ131103:LMK131108 LWF131103:LWG131108 MGB131103:MGC131108 MPX131103:MPY131108 MZT131103:MZU131108 NJP131103:NJQ131108 NTL131103:NTM131108 ODH131103:ODI131108 OND131103:ONE131108 OWZ131103:OXA131108 PGV131103:PGW131108 PQR131103:PQS131108 QAN131103:QAO131108 QKJ131103:QKK131108 QUF131103:QUG131108 REB131103:REC131108 RNX131103:RNY131108 RXT131103:RXU131108 SHP131103:SHQ131108 SRL131103:SRM131108 TBH131103:TBI131108 TLD131103:TLE131108 TUZ131103:TVA131108 UEV131103:UEW131108 UOR131103:UOS131108 UYN131103:UYO131108 VIJ131103:VIK131108 VSF131103:VSG131108 WCB131103:WCC131108 WLX131103:WLY131108 WVT131103:WVU131108 L196639:M196644 JH196639:JI196644 TD196639:TE196644 ACZ196639:ADA196644 AMV196639:AMW196644 AWR196639:AWS196644 BGN196639:BGO196644 BQJ196639:BQK196644 CAF196639:CAG196644 CKB196639:CKC196644 CTX196639:CTY196644 DDT196639:DDU196644 DNP196639:DNQ196644 DXL196639:DXM196644 EHH196639:EHI196644 ERD196639:ERE196644 FAZ196639:FBA196644 FKV196639:FKW196644 FUR196639:FUS196644 GEN196639:GEO196644 GOJ196639:GOK196644 GYF196639:GYG196644 HIB196639:HIC196644 HRX196639:HRY196644 IBT196639:IBU196644 ILP196639:ILQ196644 IVL196639:IVM196644 JFH196639:JFI196644 JPD196639:JPE196644 JYZ196639:JZA196644 KIV196639:KIW196644 KSR196639:KSS196644 LCN196639:LCO196644 LMJ196639:LMK196644 LWF196639:LWG196644 MGB196639:MGC196644 MPX196639:MPY196644 MZT196639:MZU196644 NJP196639:NJQ196644 NTL196639:NTM196644 ODH196639:ODI196644 OND196639:ONE196644 OWZ196639:OXA196644 PGV196639:PGW196644 PQR196639:PQS196644 QAN196639:QAO196644 QKJ196639:QKK196644 QUF196639:QUG196644 REB196639:REC196644 RNX196639:RNY196644 RXT196639:RXU196644 SHP196639:SHQ196644 SRL196639:SRM196644 TBH196639:TBI196644 TLD196639:TLE196644 TUZ196639:TVA196644 UEV196639:UEW196644 UOR196639:UOS196644 UYN196639:UYO196644 VIJ196639:VIK196644 VSF196639:VSG196644 WCB196639:WCC196644 WLX196639:WLY196644 WVT196639:WVU196644 L262175:M262180 JH262175:JI262180 TD262175:TE262180 ACZ262175:ADA262180 AMV262175:AMW262180 AWR262175:AWS262180 BGN262175:BGO262180 BQJ262175:BQK262180 CAF262175:CAG262180 CKB262175:CKC262180 CTX262175:CTY262180 DDT262175:DDU262180 DNP262175:DNQ262180 DXL262175:DXM262180 EHH262175:EHI262180 ERD262175:ERE262180 FAZ262175:FBA262180 FKV262175:FKW262180 FUR262175:FUS262180 GEN262175:GEO262180 GOJ262175:GOK262180 GYF262175:GYG262180 HIB262175:HIC262180 HRX262175:HRY262180 IBT262175:IBU262180 ILP262175:ILQ262180 IVL262175:IVM262180 JFH262175:JFI262180 JPD262175:JPE262180 JYZ262175:JZA262180 KIV262175:KIW262180 KSR262175:KSS262180 LCN262175:LCO262180 LMJ262175:LMK262180 LWF262175:LWG262180 MGB262175:MGC262180 MPX262175:MPY262180 MZT262175:MZU262180 NJP262175:NJQ262180 NTL262175:NTM262180 ODH262175:ODI262180 OND262175:ONE262180 OWZ262175:OXA262180 PGV262175:PGW262180 PQR262175:PQS262180 QAN262175:QAO262180 QKJ262175:QKK262180 QUF262175:QUG262180 REB262175:REC262180 RNX262175:RNY262180 RXT262175:RXU262180 SHP262175:SHQ262180 SRL262175:SRM262180 TBH262175:TBI262180 TLD262175:TLE262180 TUZ262175:TVA262180 UEV262175:UEW262180 UOR262175:UOS262180 UYN262175:UYO262180 VIJ262175:VIK262180 VSF262175:VSG262180 WCB262175:WCC262180 WLX262175:WLY262180 WVT262175:WVU262180 L327711:M327716 JH327711:JI327716 TD327711:TE327716 ACZ327711:ADA327716 AMV327711:AMW327716 AWR327711:AWS327716 BGN327711:BGO327716 BQJ327711:BQK327716 CAF327711:CAG327716 CKB327711:CKC327716 CTX327711:CTY327716 DDT327711:DDU327716 DNP327711:DNQ327716 DXL327711:DXM327716 EHH327711:EHI327716 ERD327711:ERE327716 FAZ327711:FBA327716 FKV327711:FKW327716 FUR327711:FUS327716 GEN327711:GEO327716 GOJ327711:GOK327716 GYF327711:GYG327716 HIB327711:HIC327716 HRX327711:HRY327716 IBT327711:IBU327716 ILP327711:ILQ327716 IVL327711:IVM327716 JFH327711:JFI327716 JPD327711:JPE327716 JYZ327711:JZA327716 KIV327711:KIW327716 KSR327711:KSS327716 LCN327711:LCO327716 LMJ327711:LMK327716 LWF327711:LWG327716 MGB327711:MGC327716 MPX327711:MPY327716 MZT327711:MZU327716 NJP327711:NJQ327716 NTL327711:NTM327716 ODH327711:ODI327716 OND327711:ONE327716 OWZ327711:OXA327716 PGV327711:PGW327716 PQR327711:PQS327716 QAN327711:QAO327716 QKJ327711:QKK327716 QUF327711:QUG327716 REB327711:REC327716 RNX327711:RNY327716 RXT327711:RXU327716 SHP327711:SHQ327716 SRL327711:SRM327716 TBH327711:TBI327716 TLD327711:TLE327716 TUZ327711:TVA327716 UEV327711:UEW327716 UOR327711:UOS327716 UYN327711:UYO327716 VIJ327711:VIK327716 VSF327711:VSG327716 WCB327711:WCC327716 WLX327711:WLY327716 WVT327711:WVU327716 L393247:M393252 JH393247:JI393252 TD393247:TE393252 ACZ393247:ADA393252 AMV393247:AMW393252 AWR393247:AWS393252 BGN393247:BGO393252 BQJ393247:BQK393252 CAF393247:CAG393252 CKB393247:CKC393252 CTX393247:CTY393252 DDT393247:DDU393252 DNP393247:DNQ393252 DXL393247:DXM393252 EHH393247:EHI393252 ERD393247:ERE393252 FAZ393247:FBA393252 FKV393247:FKW393252 FUR393247:FUS393252 GEN393247:GEO393252 GOJ393247:GOK393252 GYF393247:GYG393252 HIB393247:HIC393252 HRX393247:HRY393252 IBT393247:IBU393252 ILP393247:ILQ393252 IVL393247:IVM393252 JFH393247:JFI393252 JPD393247:JPE393252 JYZ393247:JZA393252 KIV393247:KIW393252 KSR393247:KSS393252 LCN393247:LCO393252 LMJ393247:LMK393252 LWF393247:LWG393252 MGB393247:MGC393252 MPX393247:MPY393252 MZT393247:MZU393252 NJP393247:NJQ393252 NTL393247:NTM393252 ODH393247:ODI393252 OND393247:ONE393252 OWZ393247:OXA393252 PGV393247:PGW393252 PQR393247:PQS393252 QAN393247:QAO393252 QKJ393247:QKK393252 QUF393247:QUG393252 REB393247:REC393252 RNX393247:RNY393252 RXT393247:RXU393252 SHP393247:SHQ393252 SRL393247:SRM393252 TBH393247:TBI393252 TLD393247:TLE393252 TUZ393247:TVA393252 UEV393247:UEW393252 UOR393247:UOS393252 UYN393247:UYO393252 VIJ393247:VIK393252 VSF393247:VSG393252 WCB393247:WCC393252 WLX393247:WLY393252 WVT393247:WVU393252 L458783:M458788 JH458783:JI458788 TD458783:TE458788 ACZ458783:ADA458788 AMV458783:AMW458788 AWR458783:AWS458788 BGN458783:BGO458788 BQJ458783:BQK458788 CAF458783:CAG458788 CKB458783:CKC458788 CTX458783:CTY458788 DDT458783:DDU458788 DNP458783:DNQ458788 DXL458783:DXM458788 EHH458783:EHI458788 ERD458783:ERE458788 FAZ458783:FBA458788 FKV458783:FKW458788 FUR458783:FUS458788 GEN458783:GEO458788 GOJ458783:GOK458788 GYF458783:GYG458788 HIB458783:HIC458788 HRX458783:HRY458788 IBT458783:IBU458788 ILP458783:ILQ458788 IVL458783:IVM458788 JFH458783:JFI458788 JPD458783:JPE458788 JYZ458783:JZA458788 KIV458783:KIW458788 KSR458783:KSS458788 LCN458783:LCO458788 LMJ458783:LMK458788 LWF458783:LWG458788 MGB458783:MGC458788 MPX458783:MPY458788 MZT458783:MZU458788 NJP458783:NJQ458788 NTL458783:NTM458788 ODH458783:ODI458788 OND458783:ONE458788 OWZ458783:OXA458788 PGV458783:PGW458788 PQR458783:PQS458788 QAN458783:QAO458788 QKJ458783:QKK458788 QUF458783:QUG458788 REB458783:REC458788 RNX458783:RNY458788 RXT458783:RXU458788 SHP458783:SHQ458788 SRL458783:SRM458788 TBH458783:TBI458788 TLD458783:TLE458788 TUZ458783:TVA458788 UEV458783:UEW458788 UOR458783:UOS458788 UYN458783:UYO458788 VIJ458783:VIK458788 VSF458783:VSG458788 WCB458783:WCC458788 WLX458783:WLY458788 WVT458783:WVU458788 L524319:M524324 JH524319:JI524324 TD524319:TE524324 ACZ524319:ADA524324 AMV524319:AMW524324 AWR524319:AWS524324 BGN524319:BGO524324 BQJ524319:BQK524324 CAF524319:CAG524324 CKB524319:CKC524324 CTX524319:CTY524324 DDT524319:DDU524324 DNP524319:DNQ524324 DXL524319:DXM524324 EHH524319:EHI524324 ERD524319:ERE524324 FAZ524319:FBA524324 FKV524319:FKW524324 FUR524319:FUS524324 GEN524319:GEO524324 GOJ524319:GOK524324 GYF524319:GYG524324 HIB524319:HIC524324 HRX524319:HRY524324 IBT524319:IBU524324 ILP524319:ILQ524324 IVL524319:IVM524324 JFH524319:JFI524324 JPD524319:JPE524324 JYZ524319:JZA524324 KIV524319:KIW524324 KSR524319:KSS524324 LCN524319:LCO524324 LMJ524319:LMK524324 LWF524319:LWG524324 MGB524319:MGC524324 MPX524319:MPY524324 MZT524319:MZU524324 NJP524319:NJQ524324 NTL524319:NTM524324 ODH524319:ODI524324 OND524319:ONE524324 OWZ524319:OXA524324 PGV524319:PGW524324 PQR524319:PQS524324 QAN524319:QAO524324 QKJ524319:QKK524324 QUF524319:QUG524324 REB524319:REC524324 RNX524319:RNY524324 RXT524319:RXU524324 SHP524319:SHQ524324 SRL524319:SRM524324 TBH524319:TBI524324 TLD524319:TLE524324 TUZ524319:TVA524324 UEV524319:UEW524324 UOR524319:UOS524324 UYN524319:UYO524324 VIJ524319:VIK524324 VSF524319:VSG524324 WCB524319:WCC524324 WLX524319:WLY524324 WVT524319:WVU524324 L589855:M589860 JH589855:JI589860 TD589855:TE589860 ACZ589855:ADA589860 AMV589855:AMW589860 AWR589855:AWS589860 BGN589855:BGO589860 BQJ589855:BQK589860 CAF589855:CAG589860 CKB589855:CKC589860 CTX589855:CTY589860 DDT589855:DDU589860 DNP589855:DNQ589860 DXL589855:DXM589860 EHH589855:EHI589860 ERD589855:ERE589860 FAZ589855:FBA589860 FKV589855:FKW589860 FUR589855:FUS589860 GEN589855:GEO589860 GOJ589855:GOK589860 GYF589855:GYG589860 HIB589855:HIC589860 HRX589855:HRY589860 IBT589855:IBU589860 ILP589855:ILQ589860 IVL589855:IVM589860 JFH589855:JFI589860 JPD589855:JPE589860 JYZ589855:JZA589860 KIV589855:KIW589860 KSR589855:KSS589860 LCN589855:LCO589860 LMJ589855:LMK589860 LWF589855:LWG589860 MGB589855:MGC589860 MPX589855:MPY589860 MZT589855:MZU589860 NJP589855:NJQ589860 NTL589855:NTM589860 ODH589855:ODI589860 OND589855:ONE589860 OWZ589855:OXA589860 PGV589855:PGW589860 PQR589855:PQS589860 QAN589855:QAO589860 QKJ589855:QKK589860 QUF589855:QUG589860 REB589855:REC589860 RNX589855:RNY589860 RXT589855:RXU589860 SHP589855:SHQ589860 SRL589855:SRM589860 TBH589855:TBI589860 TLD589855:TLE589860 TUZ589855:TVA589860 UEV589855:UEW589860 UOR589855:UOS589860 UYN589855:UYO589860 VIJ589855:VIK589860 VSF589855:VSG589860 WCB589855:WCC589860 WLX589855:WLY589860 WVT589855:WVU589860 L655391:M655396 JH655391:JI655396 TD655391:TE655396 ACZ655391:ADA655396 AMV655391:AMW655396 AWR655391:AWS655396 BGN655391:BGO655396 BQJ655391:BQK655396 CAF655391:CAG655396 CKB655391:CKC655396 CTX655391:CTY655396 DDT655391:DDU655396 DNP655391:DNQ655396 DXL655391:DXM655396 EHH655391:EHI655396 ERD655391:ERE655396 FAZ655391:FBA655396 FKV655391:FKW655396 FUR655391:FUS655396 GEN655391:GEO655396 GOJ655391:GOK655396 GYF655391:GYG655396 HIB655391:HIC655396 HRX655391:HRY655396 IBT655391:IBU655396 ILP655391:ILQ655396 IVL655391:IVM655396 JFH655391:JFI655396 JPD655391:JPE655396 JYZ655391:JZA655396 KIV655391:KIW655396 KSR655391:KSS655396 LCN655391:LCO655396 LMJ655391:LMK655396 LWF655391:LWG655396 MGB655391:MGC655396 MPX655391:MPY655396 MZT655391:MZU655396 NJP655391:NJQ655396 NTL655391:NTM655396 ODH655391:ODI655396 OND655391:ONE655396 OWZ655391:OXA655396 PGV655391:PGW655396 PQR655391:PQS655396 QAN655391:QAO655396 QKJ655391:QKK655396 QUF655391:QUG655396 REB655391:REC655396 RNX655391:RNY655396 RXT655391:RXU655396 SHP655391:SHQ655396 SRL655391:SRM655396 TBH655391:TBI655396 TLD655391:TLE655396 TUZ655391:TVA655396 UEV655391:UEW655396 UOR655391:UOS655396 UYN655391:UYO655396 VIJ655391:VIK655396 VSF655391:VSG655396 WCB655391:WCC655396 WLX655391:WLY655396 WVT655391:WVU655396 L720927:M720932 JH720927:JI720932 TD720927:TE720932 ACZ720927:ADA720932 AMV720927:AMW720932 AWR720927:AWS720932 BGN720927:BGO720932 BQJ720927:BQK720932 CAF720927:CAG720932 CKB720927:CKC720932 CTX720927:CTY720932 DDT720927:DDU720932 DNP720927:DNQ720932 DXL720927:DXM720932 EHH720927:EHI720932 ERD720927:ERE720932 FAZ720927:FBA720932 FKV720927:FKW720932 FUR720927:FUS720932 GEN720927:GEO720932 GOJ720927:GOK720932 GYF720927:GYG720932 HIB720927:HIC720932 HRX720927:HRY720932 IBT720927:IBU720932 ILP720927:ILQ720932 IVL720927:IVM720932 JFH720927:JFI720932 JPD720927:JPE720932 JYZ720927:JZA720932 KIV720927:KIW720932 KSR720927:KSS720932 LCN720927:LCO720932 LMJ720927:LMK720932 LWF720927:LWG720932 MGB720927:MGC720932 MPX720927:MPY720932 MZT720927:MZU720932 NJP720927:NJQ720932 NTL720927:NTM720932 ODH720927:ODI720932 OND720927:ONE720932 OWZ720927:OXA720932 PGV720927:PGW720932 PQR720927:PQS720932 QAN720927:QAO720932 QKJ720927:QKK720932 QUF720927:QUG720932 REB720927:REC720932 RNX720927:RNY720932 RXT720927:RXU720932 SHP720927:SHQ720932 SRL720927:SRM720932 TBH720927:TBI720932 TLD720927:TLE720932 TUZ720927:TVA720932 UEV720927:UEW720932 UOR720927:UOS720932 UYN720927:UYO720932 VIJ720927:VIK720932 VSF720927:VSG720932 WCB720927:WCC720932 WLX720927:WLY720932 WVT720927:WVU720932 L786463:M786468 JH786463:JI786468 TD786463:TE786468 ACZ786463:ADA786468 AMV786463:AMW786468 AWR786463:AWS786468 BGN786463:BGO786468 BQJ786463:BQK786468 CAF786463:CAG786468 CKB786463:CKC786468 CTX786463:CTY786468 DDT786463:DDU786468 DNP786463:DNQ786468 DXL786463:DXM786468 EHH786463:EHI786468 ERD786463:ERE786468 FAZ786463:FBA786468 FKV786463:FKW786468 FUR786463:FUS786468 GEN786463:GEO786468 GOJ786463:GOK786468 GYF786463:GYG786468 HIB786463:HIC786468 HRX786463:HRY786468 IBT786463:IBU786468 ILP786463:ILQ786468 IVL786463:IVM786468 JFH786463:JFI786468 JPD786463:JPE786468 JYZ786463:JZA786468 KIV786463:KIW786468 KSR786463:KSS786468 LCN786463:LCO786468 LMJ786463:LMK786468 LWF786463:LWG786468 MGB786463:MGC786468 MPX786463:MPY786468 MZT786463:MZU786468 NJP786463:NJQ786468 NTL786463:NTM786468 ODH786463:ODI786468 OND786463:ONE786468 OWZ786463:OXA786468 PGV786463:PGW786468 PQR786463:PQS786468 QAN786463:QAO786468 QKJ786463:QKK786468 QUF786463:QUG786468 REB786463:REC786468 RNX786463:RNY786468 RXT786463:RXU786468 SHP786463:SHQ786468 SRL786463:SRM786468 TBH786463:TBI786468 TLD786463:TLE786468 TUZ786463:TVA786468 UEV786463:UEW786468 UOR786463:UOS786468 UYN786463:UYO786468 VIJ786463:VIK786468 VSF786463:VSG786468 WCB786463:WCC786468 WLX786463:WLY786468 WVT786463:WVU786468 L851999:M852004 JH851999:JI852004 TD851999:TE852004 ACZ851999:ADA852004 AMV851999:AMW852004 AWR851999:AWS852004 BGN851999:BGO852004 BQJ851999:BQK852004 CAF851999:CAG852004 CKB851999:CKC852004 CTX851999:CTY852004 DDT851999:DDU852004 DNP851999:DNQ852004 DXL851999:DXM852004 EHH851999:EHI852004 ERD851999:ERE852004 FAZ851999:FBA852004 FKV851999:FKW852004 FUR851999:FUS852004 GEN851999:GEO852004 GOJ851999:GOK852004 GYF851999:GYG852004 HIB851999:HIC852004 HRX851999:HRY852004 IBT851999:IBU852004 ILP851999:ILQ852004 IVL851999:IVM852004 JFH851999:JFI852004 JPD851999:JPE852004 JYZ851999:JZA852004 KIV851999:KIW852004 KSR851999:KSS852004 LCN851999:LCO852004 LMJ851999:LMK852004 LWF851999:LWG852004 MGB851999:MGC852004 MPX851999:MPY852004 MZT851999:MZU852004 NJP851999:NJQ852004 NTL851999:NTM852004 ODH851999:ODI852004 OND851999:ONE852004 OWZ851999:OXA852004 PGV851999:PGW852004 PQR851999:PQS852004 QAN851999:QAO852004 QKJ851999:QKK852004 QUF851999:QUG852004 REB851999:REC852004 RNX851999:RNY852004 RXT851999:RXU852004 SHP851999:SHQ852004 SRL851999:SRM852004 TBH851999:TBI852004 TLD851999:TLE852004 TUZ851999:TVA852004 UEV851999:UEW852004 UOR851999:UOS852004 UYN851999:UYO852004 VIJ851999:VIK852004 VSF851999:VSG852004 WCB851999:WCC852004 WLX851999:WLY852004 WVT851999:WVU852004 L917535:M917540 JH917535:JI917540 TD917535:TE917540 ACZ917535:ADA917540 AMV917535:AMW917540 AWR917535:AWS917540 BGN917535:BGO917540 BQJ917535:BQK917540 CAF917535:CAG917540 CKB917535:CKC917540 CTX917535:CTY917540 DDT917535:DDU917540 DNP917535:DNQ917540 DXL917535:DXM917540 EHH917535:EHI917540 ERD917535:ERE917540 FAZ917535:FBA917540 FKV917535:FKW917540 FUR917535:FUS917540 GEN917535:GEO917540 GOJ917535:GOK917540 GYF917535:GYG917540 HIB917535:HIC917540 HRX917535:HRY917540 IBT917535:IBU917540 ILP917535:ILQ917540 IVL917535:IVM917540 JFH917535:JFI917540 JPD917535:JPE917540 JYZ917535:JZA917540 KIV917535:KIW917540 KSR917535:KSS917540 LCN917535:LCO917540 LMJ917535:LMK917540 LWF917535:LWG917540 MGB917535:MGC917540 MPX917535:MPY917540 MZT917535:MZU917540 NJP917535:NJQ917540 NTL917535:NTM917540 ODH917535:ODI917540 OND917535:ONE917540 OWZ917535:OXA917540 PGV917535:PGW917540 PQR917535:PQS917540 QAN917535:QAO917540 QKJ917535:QKK917540 QUF917535:QUG917540 REB917535:REC917540 RNX917535:RNY917540 RXT917535:RXU917540 SHP917535:SHQ917540 SRL917535:SRM917540 TBH917535:TBI917540 TLD917535:TLE917540 TUZ917535:TVA917540 UEV917535:UEW917540 UOR917535:UOS917540 UYN917535:UYO917540 VIJ917535:VIK917540 VSF917535:VSG917540 WCB917535:WCC917540 WLX917535:WLY917540 WVT917535:WVU917540 L983071:M983076 JH983071:JI983076 TD983071:TE983076 ACZ983071:ADA983076 AMV983071:AMW983076 AWR983071:AWS983076 BGN983071:BGO983076 BQJ983071:BQK983076 CAF983071:CAG983076 CKB983071:CKC983076 CTX983071:CTY983076 DDT983071:DDU983076 DNP983071:DNQ983076 DXL983071:DXM983076 EHH983071:EHI983076 ERD983071:ERE983076 FAZ983071:FBA983076 FKV983071:FKW983076 FUR983071:FUS983076 GEN983071:GEO983076 GOJ983071:GOK983076 GYF983071:GYG983076 HIB983071:HIC983076 HRX983071:HRY983076 IBT983071:IBU983076 ILP983071:ILQ983076 IVL983071:IVM983076 JFH983071:JFI983076 JPD983071:JPE983076 JYZ983071:JZA983076 KIV983071:KIW983076 KSR983071:KSS983076 LCN983071:LCO983076 LMJ983071:LMK983076 LWF983071:LWG983076 MGB983071:MGC983076 MPX983071:MPY983076 MZT983071:MZU983076 NJP983071:NJQ983076 NTL983071:NTM983076 ODH983071:ODI983076 OND983071:ONE983076 OWZ983071:OXA983076 PGV983071:PGW983076 PQR983071:PQS983076 QAN983071:QAO983076 QKJ983071:QKK983076 QUF983071:QUG983076 REB983071:REC983076 RNX983071:RNY983076 RXT983071:RXU983076 SHP983071:SHQ983076 SRL983071:SRM983076 TBH983071:TBI983076 TLD983071:TLE983076 TUZ983071:TVA983076 UEV983071:UEW983076 UOR983071:UOS983076 UYN983071:UYO983076 VIJ983071:VIK983076 VSF983071:VSG983076 WCB983071:WCC983076 WLX983071:WLY983076 WVT983071:WVU983076 L43:M48 JH43:JI48 TD43:TE48 ACZ43:ADA48 AMV43:AMW48 AWR43:AWS48 BGN43:BGO48 BQJ43:BQK48 CAF43:CAG48 CKB43:CKC48 CTX43:CTY48 DDT43:DDU48 DNP43:DNQ48 DXL43:DXM48 EHH43:EHI48 ERD43:ERE48 FAZ43:FBA48 FKV43:FKW48 FUR43:FUS48 GEN43:GEO48 GOJ43:GOK48 GYF43:GYG48 HIB43:HIC48 HRX43:HRY48 IBT43:IBU48 ILP43:ILQ48 IVL43:IVM48 JFH43:JFI48 JPD43:JPE48 JYZ43:JZA48 KIV43:KIW48 KSR43:KSS48 LCN43:LCO48 LMJ43:LMK48 LWF43:LWG48 MGB43:MGC48 MPX43:MPY48 MZT43:MZU48 NJP43:NJQ48 NTL43:NTM48 ODH43:ODI48 OND43:ONE48 OWZ43:OXA48 PGV43:PGW48 PQR43:PQS48 QAN43:QAO48 QKJ43:QKK48 QUF43:QUG48 REB43:REC48 RNX43:RNY48 RXT43:RXU48 SHP43:SHQ48 SRL43:SRM48 TBH43:TBI48 TLD43:TLE48 TUZ43:TVA48 UEV43:UEW48 UOR43:UOS48 UYN43:UYO48 VIJ43:VIK48 VSF43:VSG48 WCB43:WCC48 WLX43:WLY48 WVT43:WVU48 L65579:M65584 JH65579:JI65584 TD65579:TE65584 ACZ65579:ADA65584 AMV65579:AMW65584 AWR65579:AWS65584 BGN65579:BGO65584 BQJ65579:BQK65584 CAF65579:CAG65584 CKB65579:CKC65584 CTX65579:CTY65584 DDT65579:DDU65584 DNP65579:DNQ65584 DXL65579:DXM65584 EHH65579:EHI65584 ERD65579:ERE65584 FAZ65579:FBA65584 FKV65579:FKW65584 FUR65579:FUS65584 GEN65579:GEO65584 GOJ65579:GOK65584 GYF65579:GYG65584 HIB65579:HIC65584 HRX65579:HRY65584 IBT65579:IBU65584 ILP65579:ILQ65584 IVL65579:IVM65584 JFH65579:JFI65584 JPD65579:JPE65584 JYZ65579:JZA65584 KIV65579:KIW65584 KSR65579:KSS65584 LCN65579:LCO65584 LMJ65579:LMK65584 LWF65579:LWG65584 MGB65579:MGC65584 MPX65579:MPY65584 MZT65579:MZU65584 NJP65579:NJQ65584 NTL65579:NTM65584 ODH65579:ODI65584 OND65579:ONE65584 OWZ65579:OXA65584 PGV65579:PGW65584 PQR65579:PQS65584 QAN65579:QAO65584 QKJ65579:QKK65584 QUF65579:QUG65584 REB65579:REC65584 RNX65579:RNY65584 RXT65579:RXU65584 SHP65579:SHQ65584 SRL65579:SRM65584 TBH65579:TBI65584 TLD65579:TLE65584 TUZ65579:TVA65584 UEV65579:UEW65584 UOR65579:UOS65584 UYN65579:UYO65584 VIJ65579:VIK65584 VSF65579:VSG65584 WCB65579:WCC65584 WLX65579:WLY65584 WVT65579:WVU65584 L131115:M131120 JH131115:JI131120 TD131115:TE131120 ACZ131115:ADA131120 AMV131115:AMW131120 AWR131115:AWS131120 BGN131115:BGO131120 BQJ131115:BQK131120 CAF131115:CAG131120 CKB131115:CKC131120 CTX131115:CTY131120 DDT131115:DDU131120 DNP131115:DNQ131120 DXL131115:DXM131120 EHH131115:EHI131120 ERD131115:ERE131120 FAZ131115:FBA131120 FKV131115:FKW131120 FUR131115:FUS131120 GEN131115:GEO131120 GOJ131115:GOK131120 GYF131115:GYG131120 HIB131115:HIC131120 HRX131115:HRY131120 IBT131115:IBU131120 ILP131115:ILQ131120 IVL131115:IVM131120 JFH131115:JFI131120 JPD131115:JPE131120 JYZ131115:JZA131120 KIV131115:KIW131120 KSR131115:KSS131120 LCN131115:LCO131120 LMJ131115:LMK131120 LWF131115:LWG131120 MGB131115:MGC131120 MPX131115:MPY131120 MZT131115:MZU131120 NJP131115:NJQ131120 NTL131115:NTM131120 ODH131115:ODI131120 OND131115:ONE131120 OWZ131115:OXA131120 PGV131115:PGW131120 PQR131115:PQS131120 QAN131115:QAO131120 QKJ131115:QKK131120 QUF131115:QUG131120 REB131115:REC131120 RNX131115:RNY131120 RXT131115:RXU131120 SHP131115:SHQ131120 SRL131115:SRM131120 TBH131115:TBI131120 TLD131115:TLE131120 TUZ131115:TVA131120 UEV131115:UEW131120 UOR131115:UOS131120 UYN131115:UYO131120 VIJ131115:VIK131120 VSF131115:VSG131120 WCB131115:WCC131120 WLX131115:WLY131120 WVT131115:WVU131120 L196651:M196656 JH196651:JI196656 TD196651:TE196656 ACZ196651:ADA196656 AMV196651:AMW196656 AWR196651:AWS196656 BGN196651:BGO196656 BQJ196651:BQK196656 CAF196651:CAG196656 CKB196651:CKC196656 CTX196651:CTY196656 DDT196651:DDU196656 DNP196651:DNQ196656 DXL196651:DXM196656 EHH196651:EHI196656 ERD196651:ERE196656 FAZ196651:FBA196656 FKV196651:FKW196656 FUR196651:FUS196656 GEN196651:GEO196656 GOJ196651:GOK196656 GYF196651:GYG196656 HIB196651:HIC196656 HRX196651:HRY196656 IBT196651:IBU196656 ILP196651:ILQ196656 IVL196651:IVM196656 JFH196651:JFI196656 JPD196651:JPE196656 JYZ196651:JZA196656 KIV196651:KIW196656 KSR196651:KSS196656 LCN196651:LCO196656 LMJ196651:LMK196656 LWF196651:LWG196656 MGB196651:MGC196656 MPX196651:MPY196656 MZT196651:MZU196656 NJP196651:NJQ196656 NTL196651:NTM196656 ODH196651:ODI196656 OND196651:ONE196656 OWZ196651:OXA196656 PGV196651:PGW196656 PQR196651:PQS196656 QAN196651:QAO196656 QKJ196651:QKK196656 QUF196651:QUG196656 REB196651:REC196656 RNX196651:RNY196656 RXT196651:RXU196656 SHP196651:SHQ196656 SRL196651:SRM196656 TBH196651:TBI196656 TLD196651:TLE196656 TUZ196651:TVA196656 UEV196651:UEW196656 UOR196651:UOS196656 UYN196651:UYO196656 VIJ196651:VIK196656 VSF196651:VSG196656 WCB196651:WCC196656 WLX196651:WLY196656 WVT196651:WVU196656 L262187:M262192 JH262187:JI262192 TD262187:TE262192 ACZ262187:ADA262192 AMV262187:AMW262192 AWR262187:AWS262192 BGN262187:BGO262192 BQJ262187:BQK262192 CAF262187:CAG262192 CKB262187:CKC262192 CTX262187:CTY262192 DDT262187:DDU262192 DNP262187:DNQ262192 DXL262187:DXM262192 EHH262187:EHI262192 ERD262187:ERE262192 FAZ262187:FBA262192 FKV262187:FKW262192 FUR262187:FUS262192 GEN262187:GEO262192 GOJ262187:GOK262192 GYF262187:GYG262192 HIB262187:HIC262192 HRX262187:HRY262192 IBT262187:IBU262192 ILP262187:ILQ262192 IVL262187:IVM262192 JFH262187:JFI262192 JPD262187:JPE262192 JYZ262187:JZA262192 KIV262187:KIW262192 KSR262187:KSS262192 LCN262187:LCO262192 LMJ262187:LMK262192 LWF262187:LWG262192 MGB262187:MGC262192 MPX262187:MPY262192 MZT262187:MZU262192 NJP262187:NJQ262192 NTL262187:NTM262192 ODH262187:ODI262192 OND262187:ONE262192 OWZ262187:OXA262192 PGV262187:PGW262192 PQR262187:PQS262192 QAN262187:QAO262192 QKJ262187:QKK262192 QUF262187:QUG262192 REB262187:REC262192 RNX262187:RNY262192 RXT262187:RXU262192 SHP262187:SHQ262192 SRL262187:SRM262192 TBH262187:TBI262192 TLD262187:TLE262192 TUZ262187:TVA262192 UEV262187:UEW262192 UOR262187:UOS262192 UYN262187:UYO262192 VIJ262187:VIK262192 VSF262187:VSG262192 WCB262187:WCC262192 WLX262187:WLY262192 WVT262187:WVU262192 L327723:M327728 JH327723:JI327728 TD327723:TE327728 ACZ327723:ADA327728 AMV327723:AMW327728 AWR327723:AWS327728 BGN327723:BGO327728 BQJ327723:BQK327728 CAF327723:CAG327728 CKB327723:CKC327728 CTX327723:CTY327728 DDT327723:DDU327728 DNP327723:DNQ327728 DXL327723:DXM327728 EHH327723:EHI327728 ERD327723:ERE327728 FAZ327723:FBA327728 FKV327723:FKW327728 FUR327723:FUS327728 GEN327723:GEO327728 GOJ327723:GOK327728 GYF327723:GYG327728 HIB327723:HIC327728 HRX327723:HRY327728 IBT327723:IBU327728 ILP327723:ILQ327728 IVL327723:IVM327728 JFH327723:JFI327728 JPD327723:JPE327728 JYZ327723:JZA327728 KIV327723:KIW327728 KSR327723:KSS327728 LCN327723:LCO327728 LMJ327723:LMK327728 LWF327723:LWG327728 MGB327723:MGC327728 MPX327723:MPY327728 MZT327723:MZU327728 NJP327723:NJQ327728 NTL327723:NTM327728 ODH327723:ODI327728 OND327723:ONE327728 OWZ327723:OXA327728 PGV327723:PGW327728 PQR327723:PQS327728 QAN327723:QAO327728 QKJ327723:QKK327728 QUF327723:QUG327728 REB327723:REC327728 RNX327723:RNY327728 RXT327723:RXU327728 SHP327723:SHQ327728 SRL327723:SRM327728 TBH327723:TBI327728 TLD327723:TLE327728 TUZ327723:TVA327728 UEV327723:UEW327728 UOR327723:UOS327728 UYN327723:UYO327728 VIJ327723:VIK327728 VSF327723:VSG327728 WCB327723:WCC327728 WLX327723:WLY327728 WVT327723:WVU327728 L393259:M393264 JH393259:JI393264 TD393259:TE393264 ACZ393259:ADA393264 AMV393259:AMW393264 AWR393259:AWS393264 BGN393259:BGO393264 BQJ393259:BQK393264 CAF393259:CAG393264 CKB393259:CKC393264 CTX393259:CTY393264 DDT393259:DDU393264 DNP393259:DNQ393264 DXL393259:DXM393264 EHH393259:EHI393264 ERD393259:ERE393264 FAZ393259:FBA393264 FKV393259:FKW393264 FUR393259:FUS393264 GEN393259:GEO393264 GOJ393259:GOK393264 GYF393259:GYG393264 HIB393259:HIC393264 HRX393259:HRY393264 IBT393259:IBU393264 ILP393259:ILQ393264 IVL393259:IVM393264 JFH393259:JFI393264 JPD393259:JPE393264 JYZ393259:JZA393264 KIV393259:KIW393264 KSR393259:KSS393264 LCN393259:LCO393264 LMJ393259:LMK393264 LWF393259:LWG393264 MGB393259:MGC393264 MPX393259:MPY393264 MZT393259:MZU393264 NJP393259:NJQ393264 NTL393259:NTM393264 ODH393259:ODI393264 OND393259:ONE393264 OWZ393259:OXA393264 PGV393259:PGW393264 PQR393259:PQS393264 QAN393259:QAO393264 QKJ393259:QKK393264 QUF393259:QUG393264 REB393259:REC393264 RNX393259:RNY393264 RXT393259:RXU393264 SHP393259:SHQ393264 SRL393259:SRM393264 TBH393259:TBI393264 TLD393259:TLE393264 TUZ393259:TVA393264 UEV393259:UEW393264 UOR393259:UOS393264 UYN393259:UYO393264 VIJ393259:VIK393264 VSF393259:VSG393264 WCB393259:WCC393264 WLX393259:WLY393264 WVT393259:WVU393264 L458795:M458800 JH458795:JI458800 TD458795:TE458800 ACZ458795:ADA458800 AMV458795:AMW458800 AWR458795:AWS458800 BGN458795:BGO458800 BQJ458795:BQK458800 CAF458795:CAG458800 CKB458795:CKC458800 CTX458795:CTY458800 DDT458795:DDU458800 DNP458795:DNQ458800 DXL458795:DXM458800 EHH458795:EHI458800 ERD458795:ERE458800 FAZ458795:FBA458800 FKV458795:FKW458800 FUR458795:FUS458800 GEN458795:GEO458800 GOJ458795:GOK458800 GYF458795:GYG458800 HIB458795:HIC458800 HRX458795:HRY458800 IBT458795:IBU458800 ILP458795:ILQ458800 IVL458795:IVM458800 JFH458795:JFI458800 JPD458795:JPE458800 JYZ458795:JZA458800 KIV458795:KIW458800 KSR458795:KSS458800 LCN458795:LCO458800 LMJ458795:LMK458800 LWF458795:LWG458800 MGB458795:MGC458800 MPX458795:MPY458800 MZT458795:MZU458800 NJP458795:NJQ458800 NTL458795:NTM458800 ODH458795:ODI458800 OND458795:ONE458800 OWZ458795:OXA458800 PGV458795:PGW458800 PQR458795:PQS458800 QAN458795:QAO458800 QKJ458795:QKK458800 QUF458795:QUG458800 REB458795:REC458800 RNX458795:RNY458800 RXT458795:RXU458800 SHP458795:SHQ458800 SRL458795:SRM458800 TBH458795:TBI458800 TLD458795:TLE458800 TUZ458795:TVA458800 UEV458795:UEW458800 UOR458795:UOS458800 UYN458795:UYO458800 VIJ458795:VIK458800 VSF458795:VSG458800 WCB458795:WCC458800 WLX458795:WLY458800 WVT458795:WVU458800 L524331:M524336 JH524331:JI524336 TD524331:TE524336 ACZ524331:ADA524336 AMV524331:AMW524336 AWR524331:AWS524336 BGN524331:BGO524336 BQJ524331:BQK524336 CAF524331:CAG524336 CKB524331:CKC524336 CTX524331:CTY524336 DDT524331:DDU524336 DNP524331:DNQ524336 DXL524331:DXM524336 EHH524331:EHI524336 ERD524331:ERE524336 FAZ524331:FBA524336 FKV524331:FKW524336 FUR524331:FUS524336 GEN524331:GEO524336 GOJ524331:GOK524336 GYF524331:GYG524336 HIB524331:HIC524336 HRX524331:HRY524336 IBT524331:IBU524336 ILP524331:ILQ524336 IVL524331:IVM524336 JFH524331:JFI524336 JPD524331:JPE524336 JYZ524331:JZA524336 KIV524331:KIW524336 KSR524331:KSS524336 LCN524331:LCO524336 LMJ524331:LMK524336 LWF524331:LWG524336 MGB524331:MGC524336 MPX524331:MPY524336 MZT524331:MZU524336 NJP524331:NJQ524336 NTL524331:NTM524336 ODH524331:ODI524336 OND524331:ONE524336 OWZ524331:OXA524336 PGV524331:PGW524336 PQR524331:PQS524336 QAN524331:QAO524336 QKJ524331:QKK524336 QUF524331:QUG524336 REB524331:REC524336 RNX524331:RNY524336 RXT524331:RXU524336 SHP524331:SHQ524336 SRL524331:SRM524336 TBH524331:TBI524336 TLD524331:TLE524336 TUZ524331:TVA524336 UEV524331:UEW524336 UOR524331:UOS524336 UYN524331:UYO524336 VIJ524331:VIK524336 VSF524331:VSG524336 WCB524331:WCC524336 WLX524331:WLY524336 WVT524331:WVU524336 L589867:M589872 JH589867:JI589872 TD589867:TE589872 ACZ589867:ADA589872 AMV589867:AMW589872 AWR589867:AWS589872 BGN589867:BGO589872 BQJ589867:BQK589872 CAF589867:CAG589872 CKB589867:CKC589872 CTX589867:CTY589872 DDT589867:DDU589872 DNP589867:DNQ589872 DXL589867:DXM589872 EHH589867:EHI589872 ERD589867:ERE589872 FAZ589867:FBA589872 FKV589867:FKW589872 FUR589867:FUS589872 GEN589867:GEO589872 GOJ589867:GOK589872 GYF589867:GYG589872 HIB589867:HIC589872 HRX589867:HRY589872 IBT589867:IBU589872 ILP589867:ILQ589872 IVL589867:IVM589872 JFH589867:JFI589872 JPD589867:JPE589872 JYZ589867:JZA589872 KIV589867:KIW589872 KSR589867:KSS589872 LCN589867:LCO589872 LMJ589867:LMK589872 LWF589867:LWG589872 MGB589867:MGC589872 MPX589867:MPY589872 MZT589867:MZU589872 NJP589867:NJQ589872 NTL589867:NTM589872 ODH589867:ODI589872 OND589867:ONE589872 OWZ589867:OXA589872 PGV589867:PGW589872 PQR589867:PQS589872 QAN589867:QAO589872 QKJ589867:QKK589872 QUF589867:QUG589872 REB589867:REC589872 RNX589867:RNY589872 RXT589867:RXU589872 SHP589867:SHQ589872 SRL589867:SRM589872 TBH589867:TBI589872 TLD589867:TLE589872 TUZ589867:TVA589872 UEV589867:UEW589872 UOR589867:UOS589872 UYN589867:UYO589872 VIJ589867:VIK589872 VSF589867:VSG589872 WCB589867:WCC589872 WLX589867:WLY589872 WVT589867:WVU589872 L655403:M655408 JH655403:JI655408 TD655403:TE655408 ACZ655403:ADA655408 AMV655403:AMW655408 AWR655403:AWS655408 BGN655403:BGO655408 BQJ655403:BQK655408 CAF655403:CAG655408 CKB655403:CKC655408 CTX655403:CTY655408 DDT655403:DDU655408 DNP655403:DNQ655408 DXL655403:DXM655408 EHH655403:EHI655408 ERD655403:ERE655408 FAZ655403:FBA655408 FKV655403:FKW655408 FUR655403:FUS655408 GEN655403:GEO655408 GOJ655403:GOK655408 GYF655403:GYG655408 HIB655403:HIC655408 HRX655403:HRY655408 IBT655403:IBU655408 ILP655403:ILQ655408 IVL655403:IVM655408 JFH655403:JFI655408 JPD655403:JPE655408 JYZ655403:JZA655408 KIV655403:KIW655408 KSR655403:KSS655408 LCN655403:LCO655408 LMJ655403:LMK655408 LWF655403:LWG655408 MGB655403:MGC655408 MPX655403:MPY655408 MZT655403:MZU655408 NJP655403:NJQ655408 NTL655403:NTM655408 ODH655403:ODI655408 OND655403:ONE655408 OWZ655403:OXA655408 PGV655403:PGW655408 PQR655403:PQS655408 QAN655403:QAO655408 QKJ655403:QKK655408 QUF655403:QUG655408 REB655403:REC655408 RNX655403:RNY655408 RXT655403:RXU655408 SHP655403:SHQ655408 SRL655403:SRM655408 TBH655403:TBI655408 TLD655403:TLE655408 TUZ655403:TVA655408 UEV655403:UEW655408 UOR655403:UOS655408 UYN655403:UYO655408 VIJ655403:VIK655408 VSF655403:VSG655408 WCB655403:WCC655408 WLX655403:WLY655408 WVT655403:WVU655408 L720939:M720944 JH720939:JI720944 TD720939:TE720944 ACZ720939:ADA720944 AMV720939:AMW720944 AWR720939:AWS720944 BGN720939:BGO720944 BQJ720939:BQK720944 CAF720939:CAG720944 CKB720939:CKC720944 CTX720939:CTY720944 DDT720939:DDU720944 DNP720939:DNQ720944 DXL720939:DXM720944 EHH720939:EHI720944 ERD720939:ERE720944 FAZ720939:FBA720944 FKV720939:FKW720944 FUR720939:FUS720944 GEN720939:GEO720944 GOJ720939:GOK720944 GYF720939:GYG720944 HIB720939:HIC720944 HRX720939:HRY720944 IBT720939:IBU720944 ILP720939:ILQ720944 IVL720939:IVM720944 JFH720939:JFI720944 JPD720939:JPE720944 JYZ720939:JZA720944 KIV720939:KIW720944 KSR720939:KSS720944 LCN720939:LCO720944 LMJ720939:LMK720944 LWF720939:LWG720944 MGB720939:MGC720944 MPX720939:MPY720944 MZT720939:MZU720944 NJP720939:NJQ720944 NTL720939:NTM720944 ODH720939:ODI720944 OND720939:ONE720944 OWZ720939:OXA720944 PGV720939:PGW720944 PQR720939:PQS720944 QAN720939:QAO720944 QKJ720939:QKK720944 QUF720939:QUG720944 REB720939:REC720944 RNX720939:RNY720944 RXT720939:RXU720944 SHP720939:SHQ720944 SRL720939:SRM720944 TBH720939:TBI720944 TLD720939:TLE720944 TUZ720939:TVA720944 UEV720939:UEW720944 UOR720939:UOS720944 UYN720939:UYO720944 VIJ720939:VIK720944 VSF720939:VSG720944 WCB720939:WCC720944 WLX720939:WLY720944 WVT720939:WVU720944 L786475:M786480 JH786475:JI786480 TD786475:TE786480 ACZ786475:ADA786480 AMV786475:AMW786480 AWR786475:AWS786480 BGN786475:BGO786480 BQJ786475:BQK786480 CAF786475:CAG786480 CKB786475:CKC786480 CTX786475:CTY786480 DDT786475:DDU786480 DNP786475:DNQ786480 DXL786475:DXM786480 EHH786475:EHI786480 ERD786475:ERE786480 FAZ786475:FBA786480 FKV786475:FKW786480 FUR786475:FUS786480 GEN786475:GEO786480 GOJ786475:GOK786480 GYF786475:GYG786480 HIB786475:HIC786480 HRX786475:HRY786480 IBT786475:IBU786480 ILP786475:ILQ786480 IVL786475:IVM786480 JFH786475:JFI786480 JPD786475:JPE786480 JYZ786475:JZA786480 KIV786475:KIW786480 KSR786475:KSS786480 LCN786475:LCO786480 LMJ786475:LMK786480 LWF786475:LWG786480 MGB786475:MGC786480 MPX786475:MPY786480 MZT786475:MZU786480 NJP786475:NJQ786480 NTL786475:NTM786480 ODH786475:ODI786480 OND786475:ONE786480 OWZ786475:OXA786480 PGV786475:PGW786480 PQR786475:PQS786480 QAN786475:QAO786480 QKJ786475:QKK786480 QUF786475:QUG786480 REB786475:REC786480 RNX786475:RNY786480 RXT786475:RXU786480 SHP786475:SHQ786480 SRL786475:SRM786480 TBH786475:TBI786480 TLD786475:TLE786480 TUZ786475:TVA786480 UEV786475:UEW786480 UOR786475:UOS786480 UYN786475:UYO786480 VIJ786475:VIK786480 VSF786475:VSG786480 WCB786475:WCC786480 WLX786475:WLY786480 WVT786475:WVU786480 L852011:M852016 JH852011:JI852016 TD852011:TE852016 ACZ852011:ADA852016 AMV852011:AMW852016 AWR852011:AWS852016 BGN852011:BGO852016 BQJ852011:BQK852016 CAF852011:CAG852016 CKB852011:CKC852016 CTX852011:CTY852016 DDT852011:DDU852016 DNP852011:DNQ852016 DXL852011:DXM852016 EHH852011:EHI852016 ERD852011:ERE852016 FAZ852011:FBA852016 FKV852011:FKW852016 FUR852011:FUS852016 GEN852011:GEO852016 GOJ852011:GOK852016 GYF852011:GYG852016 HIB852011:HIC852016 HRX852011:HRY852016 IBT852011:IBU852016 ILP852011:ILQ852016 IVL852011:IVM852016 JFH852011:JFI852016 JPD852011:JPE852016 JYZ852011:JZA852016 KIV852011:KIW852016 KSR852011:KSS852016 LCN852011:LCO852016 LMJ852011:LMK852016 LWF852011:LWG852016 MGB852011:MGC852016 MPX852011:MPY852016 MZT852011:MZU852016 NJP852011:NJQ852016 NTL852011:NTM852016 ODH852011:ODI852016 OND852011:ONE852016 OWZ852011:OXA852016 PGV852011:PGW852016 PQR852011:PQS852016 QAN852011:QAO852016 QKJ852011:QKK852016 QUF852011:QUG852016 REB852011:REC852016 RNX852011:RNY852016 RXT852011:RXU852016 SHP852011:SHQ852016 SRL852011:SRM852016 TBH852011:TBI852016 TLD852011:TLE852016 TUZ852011:TVA852016 UEV852011:UEW852016 UOR852011:UOS852016 UYN852011:UYO852016 VIJ852011:VIK852016 VSF852011:VSG852016 WCB852011:WCC852016 WLX852011:WLY852016 WVT852011:WVU852016 L917547:M917552 JH917547:JI917552 TD917547:TE917552 ACZ917547:ADA917552 AMV917547:AMW917552 AWR917547:AWS917552 BGN917547:BGO917552 BQJ917547:BQK917552 CAF917547:CAG917552 CKB917547:CKC917552 CTX917547:CTY917552 DDT917547:DDU917552 DNP917547:DNQ917552 DXL917547:DXM917552 EHH917547:EHI917552 ERD917547:ERE917552 FAZ917547:FBA917552 FKV917547:FKW917552 FUR917547:FUS917552 GEN917547:GEO917552 GOJ917547:GOK917552 GYF917547:GYG917552 HIB917547:HIC917552 HRX917547:HRY917552 IBT917547:IBU917552 ILP917547:ILQ917552 IVL917547:IVM917552 JFH917547:JFI917552 JPD917547:JPE917552 JYZ917547:JZA917552 KIV917547:KIW917552 KSR917547:KSS917552 LCN917547:LCO917552 LMJ917547:LMK917552 LWF917547:LWG917552 MGB917547:MGC917552 MPX917547:MPY917552 MZT917547:MZU917552 NJP917547:NJQ917552 NTL917547:NTM917552 ODH917547:ODI917552 OND917547:ONE917552 OWZ917547:OXA917552 PGV917547:PGW917552 PQR917547:PQS917552 QAN917547:QAO917552 QKJ917547:QKK917552 QUF917547:QUG917552 REB917547:REC917552 RNX917547:RNY917552 RXT917547:RXU917552 SHP917547:SHQ917552 SRL917547:SRM917552 TBH917547:TBI917552 TLD917547:TLE917552 TUZ917547:TVA917552 UEV917547:UEW917552 UOR917547:UOS917552 UYN917547:UYO917552 VIJ917547:VIK917552 VSF917547:VSG917552 WCB917547:WCC917552 WLX917547:WLY917552 WVT917547:WVU917552 L983083:M983088 JH983083:JI983088 TD983083:TE983088 ACZ983083:ADA983088 AMV983083:AMW983088 AWR983083:AWS983088 BGN983083:BGO983088 BQJ983083:BQK983088 CAF983083:CAG983088 CKB983083:CKC983088 CTX983083:CTY983088 DDT983083:DDU983088 DNP983083:DNQ983088 DXL983083:DXM983088 EHH983083:EHI983088 ERD983083:ERE983088 FAZ983083:FBA983088 FKV983083:FKW983088 FUR983083:FUS983088 GEN983083:GEO983088 GOJ983083:GOK983088 GYF983083:GYG983088 HIB983083:HIC983088 HRX983083:HRY983088 IBT983083:IBU983088 ILP983083:ILQ983088 IVL983083:IVM983088 JFH983083:JFI983088 JPD983083:JPE983088 JYZ983083:JZA983088 KIV983083:KIW983088 KSR983083:KSS983088 LCN983083:LCO983088 LMJ983083:LMK983088 LWF983083:LWG983088 MGB983083:MGC983088 MPX983083:MPY983088 MZT983083:MZU983088 NJP983083:NJQ983088 NTL983083:NTM983088 ODH983083:ODI983088 OND983083:ONE983088 OWZ983083:OXA983088 PGV983083:PGW983088 PQR983083:PQS983088 QAN983083:QAO983088 QKJ983083:QKK983088 QUF983083:QUG983088 REB983083:REC983088 RNX983083:RNY983088 RXT983083:RXU983088 SHP983083:SHQ983088 SRL983083:SRM983088 TBH983083:TBI983088 TLD983083:TLE983088 TUZ983083:TVA983088 UEV983083:UEW983088 UOR983083:UOS983088 UYN983083:UYO983088 VIJ983083:VIK983088 VSF983083:VSG983088 WCB983083:WCC983088 WLX983083:WLY983088 WVT983083:WVU983088" xr:uid="{6CC85B6C-2655-47F0-AD1F-C3BD2503CA4F}">
      <formula1>StructureConsistence</formula1>
    </dataValidation>
    <dataValidation type="list" allowBlank="1" showInputMessage="1" showErrorMessage="1" sqref="J31:J36 JF31:JF36 TB31:TB36 ACX31:ACX36 AMT31:AMT36 AWP31:AWP36 BGL31:BGL36 BQH31:BQH36 CAD31:CAD36 CJZ31:CJZ36 CTV31:CTV36 DDR31:DDR36 DNN31:DNN36 DXJ31:DXJ36 EHF31:EHF36 ERB31:ERB36 FAX31:FAX36 FKT31:FKT36 FUP31:FUP36 GEL31:GEL36 GOH31:GOH36 GYD31:GYD36 HHZ31:HHZ36 HRV31:HRV36 IBR31:IBR36 ILN31:ILN36 IVJ31:IVJ36 JFF31:JFF36 JPB31:JPB36 JYX31:JYX36 KIT31:KIT36 KSP31:KSP36 LCL31:LCL36 LMH31:LMH36 LWD31:LWD36 MFZ31:MFZ36 MPV31:MPV36 MZR31:MZR36 NJN31:NJN36 NTJ31:NTJ36 ODF31:ODF36 ONB31:ONB36 OWX31:OWX36 PGT31:PGT36 PQP31:PQP36 QAL31:QAL36 QKH31:QKH36 QUD31:QUD36 RDZ31:RDZ36 RNV31:RNV36 RXR31:RXR36 SHN31:SHN36 SRJ31:SRJ36 TBF31:TBF36 TLB31:TLB36 TUX31:TUX36 UET31:UET36 UOP31:UOP36 UYL31:UYL36 VIH31:VIH36 VSD31:VSD36 WBZ31:WBZ36 WLV31:WLV36 WVR31:WVR36 J65567:J65572 JF65567:JF65572 TB65567:TB65572 ACX65567:ACX65572 AMT65567:AMT65572 AWP65567:AWP65572 BGL65567:BGL65572 BQH65567:BQH65572 CAD65567:CAD65572 CJZ65567:CJZ65572 CTV65567:CTV65572 DDR65567:DDR65572 DNN65567:DNN65572 DXJ65567:DXJ65572 EHF65567:EHF65572 ERB65567:ERB65572 FAX65567:FAX65572 FKT65567:FKT65572 FUP65567:FUP65572 GEL65567:GEL65572 GOH65567:GOH65572 GYD65567:GYD65572 HHZ65567:HHZ65572 HRV65567:HRV65572 IBR65567:IBR65572 ILN65567:ILN65572 IVJ65567:IVJ65572 JFF65567:JFF65572 JPB65567:JPB65572 JYX65567:JYX65572 KIT65567:KIT65572 KSP65567:KSP65572 LCL65567:LCL65572 LMH65567:LMH65572 LWD65567:LWD65572 MFZ65567:MFZ65572 MPV65567:MPV65572 MZR65567:MZR65572 NJN65567:NJN65572 NTJ65567:NTJ65572 ODF65567:ODF65572 ONB65567:ONB65572 OWX65567:OWX65572 PGT65567:PGT65572 PQP65567:PQP65572 QAL65567:QAL65572 QKH65567:QKH65572 QUD65567:QUD65572 RDZ65567:RDZ65572 RNV65567:RNV65572 RXR65567:RXR65572 SHN65567:SHN65572 SRJ65567:SRJ65572 TBF65567:TBF65572 TLB65567:TLB65572 TUX65567:TUX65572 UET65567:UET65572 UOP65567:UOP65572 UYL65567:UYL65572 VIH65567:VIH65572 VSD65567:VSD65572 WBZ65567:WBZ65572 WLV65567:WLV65572 WVR65567:WVR65572 J131103:J131108 JF131103:JF131108 TB131103:TB131108 ACX131103:ACX131108 AMT131103:AMT131108 AWP131103:AWP131108 BGL131103:BGL131108 BQH131103:BQH131108 CAD131103:CAD131108 CJZ131103:CJZ131108 CTV131103:CTV131108 DDR131103:DDR131108 DNN131103:DNN131108 DXJ131103:DXJ131108 EHF131103:EHF131108 ERB131103:ERB131108 FAX131103:FAX131108 FKT131103:FKT131108 FUP131103:FUP131108 GEL131103:GEL131108 GOH131103:GOH131108 GYD131103:GYD131108 HHZ131103:HHZ131108 HRV131103:HRV131108 IBR131103:IBR131108 ILN131103:ILN131108 IVJ131103:IVJ131108 JFF131103:JFF131108 JPB131103:JPB131108 JYX131103:JYX131108 KIT131103:KIT131108 KSP131103:KSP131108 LCL131103:LCL131108 LMH131103:LMH131108 LWD131103:LWD131108 MFZ131103:MFZ131108 MPV131103:MPV131108 MZR131103:MZR131108 NJN131103:NJN131108 NTJ131103:NTJ131108 ODF131103:ODF131108 ONB131103:ONB131108 OWX131103:OWX131108 PGT131103:PGT131108 PQP131103:PQP131108 QAL131103:QAL131108 QKH131103:QKH131108 QUD131103:QUD131108 RDZ131103:RDZ131108 RNV131103:RNV131108 RXR131103:RXR131108 SHN131103:SHN131108 SRJ131103:SRJ131108 TBF131103:TBF131108 TLB131103:TLB131108 TUX131103:TUX131108 UET131103:UET131108 UOP131103:UOP131108 UYL131103:UYL131108 VIH131103:VIH131108 VSD131103:VSD131108 WBZ131103:WBZ131108 WLV131103:WLV131108 WVR131103:WVR131108 J196639:J196644 JF196639:JF196644 TB196639:TB196644 ACX196639:ACX196644 AMT196639:AMT196644 AWP196639:AWP196644 BGL196639:BGL196644 BQH196639:BQH196644 CAD196639:CAD196644 CJZ196639:CJZ196644 CTV196639:CTV196644 DDR196639:DDR196644 DNN196639:DNN196644 DXJ196639:DXJ196644 EHF196639:EHF196644 ERB196639:ERB196644 FAX196639:FAX196644 FKT196639:FKT196644 FUP196639:FUP196644 GEL196639:GEL196644 GOH196639:GOH196644 GYD196639:GYD196644 HHZ196639:HHZ196644 HRV196639:HRV196644 IBR196639:IBR196644 ILN196639:ILN196644 IVJ196639:IVJ196644 JFF196639:JFF196644 JPB196639:JPB196644 JYX196639:JYX196644 KIT196639:KIT196644 KSP196639:KSP196644 LCL196639:LCL196644 LMH196639:LMH196644 LWD196639:LWD196644 MFZ196639:MFZ196644 MPV196639:MPV196644 MZR196639:MZR196644 NJN196639:NJN196644 NTJ196639:NTJ196644 ODF196639:ODF196644 ONB196639:ONB196644 OWX196639:OWX196644 PGT196639:PGT196644 PQP196639:PQP196644 QAL196639:QAL196644 QKH196639:QKH196644 QUD196639:QUD196644 RDZ196639:RDZ196644 RNV196639:RNV196644 RXR196639:RXR196644 SHN196639:SHN196644 SRJ196639:SRJ196644 TBF196639:TBF196644 TLB196639:TLB196644 TUX196639:TUX196644 UET196639:UET196644 UOP196639:UOP196644 UYL196639:UYL196644 VIH196639:VIH196644 VSD196639:VSD196644 WBZ196639:WBZ196644 WLV196639:WLV196644 WVR196639:WVR196644 J262175:J262180 JF262175:JF262180 TB262175:TB262180 ACX262175:ACX262180 AMT262175:AMT262180 AWP262175:AWP262180 BGL262175:BGL262180 BQH262175:BQH262180 CAD262175:CAD262180 CJZ262175:CJZ262180 CTV262175:CTV262180 DDR262175:DDR262180 DNN262175:DNN262180 DXJ262175:DXJ262180 EHF262175:EHF262180 ERB262175:ERB262180 FAX262175:FAX262180 FKT262175:FKT262180 FUP262175:FUP262180 GEL262175:GEL262180 GOH262175:GOH262180 GYD262175:GYD262180 HHZ262175:HHZ262180 HRV262175:HRV262180 IBR262175:IBR262180 ILN262175:ILN262180 IVJ262175:IVJ262180 JFF262175:JFF262180 JPB262175:JPB262180 JYX262175:JYX262180 KIT262175:KIT262180 KSP262175:KSP262180 LCL262175:LCL262180 LMH262175:LMH262180 LWD262175:LWD262180 MFZ262175:MFZ262180 MPV262175:MPV262180 MZR262175:MZR262180 NJN262175:NJN262180 NTJ262175:NTJ262180 ODF262175:ODF262180 ONB262175:ONB262180 OWX262175:OWX262180 PGT262175:PGT262180 PQP262175:PQP262180 QAL262175:QAL262180 QKH262175:QKH262180 QUD262175:QUD262180 RDZ262175:RDZ262180 RNV262175:RNV262180 RXR262175:RXR262180 SHN262175:SHN262180 SRJ262175:SRJ262180 TBF262175:TBF262180 TLB262175:TLB262180 TUX262175:TUX262180 UET262175:UET262180 UOP262175:UOP262180 UYL262175:UYL262180 VIH262175:VIH262180 VSD262175:VSD262180 WBZ262175:WBZ262180 WLV262175:WLV262180 WVR262175:WVR262180 J327711:J327716 JF327711:JF327716 TB327711:TB327716 ACX327711:ACX327716 AMT327711:AMT327716 AWP327711:AWP327716 BGL327711:BGL327716 BQH327711:BQH327716 CAD327711:CAD327716 CJZ327711:CJZ327716 CTV327711:CTV327716 DDR327711:DDR327716 DNN327711:DNN327716 DXJ327711:DXJ327716 EHF327711:EHF327716 ERB327711:ERB327716 FAX327711:FAX327716 FKT327711:FKT327716 FUP327711:FUP327716 GEL327711:GEL327716 GOH327711:GOH327716 GYD327711:GYD327716 HHZ327711:HHZ327716 HRV327711:HRV327716 IBR327711:IBR327716 ILN327711:ILN327716 IVJ327711:IVJ327716 JFF327711:JFF327716 JPB327711:JPB327716 JYX327711:JYX327716 KIT327711:KIT327716 KSP327711:KSP327716 LCL327711:LCL327716 LMH327711:LMH327716 LWD327711:LWD327716 MFZ327711:MFZ327716 MPV327711:MPV327716 MZR327711:MZR327716 NJN327711:NJN327716 NTJ327711:NTJ327716 ODF327711:ODF327716 ONB327711:ONB327716 OWX327711:OWX327716 PGT327711:PGT327716 PQP327711:PQP327716 QAL327711:QAL327716 QKH327711:QKH327716 QUD327711:QUD327716 RDZ327711:RDZ327716 RNV327711:RNV327716 RXR327711:RXR327716 SHN327711:SHN327716 SRJ327711:SRJ327716 TBF327711:TBF327716 TLB327711:TLB327716 TUX327711:TUX327716 UET327711:UET327716 UOP327711:UOP327716 UYL327711:UYL327716 VIH327711:VIH327716 VSD327711:VSD327716 WBZ327711:WBZ327716 WLV327711:WLV327716 WVR327711:WVR327716 J393247:J393252 JF393247:JF393252 TB393247:TB393252 ACX393247:ACX393252 AMT393247:AMT393252 AWP393247:AWP393252 BGL393247:BGL393252 BQH393247:BQH393252 CAD393247:CAD393252 CJZ393247:CJZ393252 CTV393247:CTV393252 DDR393247:DDR393252 DNN393247:DNN393252 DXJ393247:DXJ393252 EHF393247:EHF393252 ERB393247:ERB393252 FAX393247:FAX393252 FKT393247:FKT393252 FUP393247:FUP393252 GEL393247:GEL393252 GOH393247:GOH393252 GYD393247:GYD393252 HHZ393247:HHZ393252 HRV393247:HRV393252 IBR393247:IBR393252 ILN393247:ILN393252 IVJ393247:IVJ393252 JFF393247:JFF393252 JPB393247:JPB393252 JYX393247:JYX393252 KIT393247:KIT393252 KSP393247:KSP393252 LCL393247:LCL393252 LMH393247:LMH393252 LWD393247:LWD393252 MFZ393247:MFZ393252 MPV393247:MPV393252 MZR393247:MZR393252 NJN393247:NJN393252 NTJ393247:NTJ393252 ODF393247:ODF393252 ONB393247:ONB393252 OWX393247:OWX393252 PGT393247:PGT393252 PQP393247:PQP393252 QAL393247:QAL393252 QKH393247:QKH393252 QUD393247:QUD393252 RDZ393247:RDZ393252 RNV393247:RNV393252 RXR393247:RXR393252 SHN393247:SHN393252 SRJ393247:SRJ393252 TBF393247:TBF393252 TLB393247:TLB393252 TUX393247:TUX393252 UET393247:UET393252 UOP393247:UOP393252 UYL393247:UYL393252 VIH393247:VIH393252 VSD393247:VSD393252 WBZ393247:WBZ393252 WLV393247:WLV393252 WVR393247:WVR393252 J458783:J458788 JF458783:JF458788 TB458783:TB458788 ACX458783:ACX458788 AMT458783:AMT458788 AWP458783:AWP458788 BGL458783:BGL458788 BQH458783:BQH458788 CAD458783:CAD458788 CJZ458783:CJZ458788 CTV458783:CTV458788 DDR458783:DDR458788 DNN458783:DNN458788 DXJ458783:DXJ458788 EHF458783:EHF458788 ERB458783:ERB458788 FAX458783:FAX458788 FKT458783:FKT458788 FUP458783:FUP458788 GEL458783:GEL458788 GOH458783:GOH458788 GYD458783:GYD458788 HHZ458783:HHZ458788 HRV458783:HRV458788 IBR458783:IBR458788 ILN458783:ILN458788 IVJ458783:IVJ458788 JFF458783:JFF458788 JPB458783:JPB458788 JYX458783:JYX458788 KIT458783:KIT458788 KSP458783:KSP458788 LCL458783:LCL458788 LMH458783:LMH458788 LWD458783:LWD458788 MFZ458783:MFZ458788 MPV458783:MPV458788 MZR458783:MZR458788 NJN458783:NJN458788 NTJ458783:NTJ458788 ODF458783:ODF458788 ONB458783:ONB458788 OWX458783:OWX458788 PGT458783:PGT458788 PQP458783:PQP458788 QAL458783:QAL458788 QKH458783:QKH458788 QUD458783:QUD458788 RDZ458783:RDZ458788 RNV458783:RNV458788 RXR458783:RXR458788 SHN458783:SHN458788 SRJ458783:SRJ458788 TBF458783:TBF458788 TLB458783:TLB458788 TUX458783:TUX458788 UET458783:UET458788 UOP458783:UOP458788 UYL458783:UYL458788 VIH458783:VIH458788 VSD458783:VSD458788 WBZ458783:WBZ458788 WLV458783:WLV458788 WVR458783:WVR458788 J524319:J524324 JF524319:JF524324 TB524319:TB524324 ACX524319:ACX524324 AMT524319:AMT524324 AWP524319:AWP524324 BGL524319:BGL524324 BQH524319:BQH524324 CAD524319:CAD524324 CJZ524319:CJZ524324 CTV524319:CTV524324 DDR524319:DDR524324 DNN524319:DNN524324 DXJ524319:DXJ524324 EHF524319:EHF524324 ERB524319:ERB524324 FAX524319:FAX524324 FKT524319:FKT524324 FUP524319:FUP524324 GEL524319:GEL524324 GOH524319:GOH524324 GYD524319:GYD524324 HHZ524319:HHZ524324 HRV524319:HRV524324 IBR524319:IBR524324 ILN524319:ILN524324 IVJ524319:IVJ524324 JFF524319:JFF524324 JPB524319:JPB524324 JYX524319:JYX524324 KIT524319:KIT524324 KSP524319:KSP524324 LCL524319:LCL524324 LMH524319:LMH524324 LWD524319:LWD524324 MFZ524319:MFZ524324 MPV524319:MPV524324 MZR524319:MZR524324 NJN524319:NJN524324 NTJ524319:NTJ524324 ODF524319:ODF524324 ONB524319:ONB524324 OWX524319:OWX524324 PGT524319:PGT524324 PQP524319:PQP524324 QAL524319:QAL524324 QKH524319:QKH524324 QUD524319:QUD524324 RDZ524319:RDZ524324 RNV524319:RNV524324 RXR524319:RXR524324 SHN524319:SHN524324 SRJ524319:SRJ524324 TBF524319:TBF524324 TLB524319:TLB524324 TUX524319:TUX524324 UET524319:UET524324 UOP524319:UOP524324 UYL524319:UYL524324 VIH524319:VIH524324 VSD524319:VSD524324 WBZ524319:WBZ524324 WLV524319:WLV524324 WVR524319:WVR524324 J589855:J589860 JF589855:JF589860 TB589855:TB589860 ACX589855:ACX589860 AMT589855:AMT589860 AWP589855:AWP589860 BGL589855:BGL589860 BQH589855:BQH589860 CAD589855:CAD589860 CJZ589855:CJZ589860 CTV589855:CTV589860 DDR589855:DDR589860 DNN589855:DNN589860 DXJ589855:DXJ589860 EHF589855:EHF589860 ERB589855:ERB589860 FAX589855:FAX589860 FKT589855:FKT589860 FUP589855:FUP589860 GEL589855:GEL589860 GOH589855:GOH589860 GYD589855:GYD589860 HHZ589855:HHZ589860 HRV589855:HRV589860 IBR589855:IBR589860 ILN589855:ILN589860 IVJ589855:IVJ589860 JFF589855:JFF589860 JPB589855:JPB589860 JYX589855:JYX589860 KIT589855:KIT589860 KSP589855:KSP589860 LCL589855:LCL589860 LMH589855:LMH589860 LWD589855:LWD589860 MFZ589855:MFZ589860 MPV589855:MPV589860 MZR589855:MZR589860 NJN589855:NJN589860 NTJ589855:NTJ589860 ODF589855:ODF589860 ONB589855:ONB589860 OWX589855:OWX589860 PGT589855:PGT589860 PQP589855:PQP589860 QAL589855:QAL589860 QKH589855:QKH589860 QUD589855:QUD589860 RDZ589855:RDZ589860 RNV589855:RNV589860 RXR589855:RXR589860 SHN589855:SHN589860 SRJ589855:SRJ589860 TBF589855:TBF589860 TLB589855:TLB589860 TUX589855:TUX589860 UET589855:UET589860 UOP589855:UOP589860 UYL589855:UYL589860 VIH589855:VIH589860 VSD589855:VSD589860 WBZ589855:WBZ589860 WLV589855:WLV589860 WVR589855:WVR589860 J655391:J655396 JF655391:JF655396 TB655391:TB655396 ACX655391:ACX655396 AMT655391:AMT655396 AWP655391:AWP655396 BGL655391:BGL655396 BQH655391:BQH655396 CAD655391:CAD655396 CJZ655391:CJZ655396 CTV655391:CTV655396 DDR655391:DDR655396 DNN655391:DNN655396 DXJ655391:DXJ655396 EHF655391:EHF655396 ERB655391:ERB655396 FAX655391:FAX655396 FKT655391:FKT655396 FUP655391:FUP655396 GEL655391:GEL655396 GOH655391:GOH655396 GYD655391:GYD655396 HHZ655391:HHZ655396 HRV655391:HRV655396 IBR655391:IBR655396 ILN655391:ILN655396 IVJ655391:IVJ655396 JFF655391:JFF655396 JPB655391:JPB655396 JYX655391:JYX655396 KIT655391:KIT655396 KSP655391:KSP655396 LCL655391:LCL655396 LMH655391:LMH655396 LWD655391:LWD655396 MFZ655391:MFZ655396 MPV655391:MPV655396 MZR655391:MZR655396 NJN655391:NJN655396 NTJ655391:NTJ655396 ODF655391:ODF655396 ONB655391:ONB655396 OWX655391:OWX655396 PGT655391:PGT655396 PQP655391:PQP655396 QAL655391:QAL655396 QKH655391:QKH655396 QUD655391:QUD655396 RDZ655391:RDZ655396 RNV655391:RNV655396 RXR655391:RXR655396 SHN655391:SHN655396 SRJ655391:SRJ655396 TBF655391:TBF655396 TLB655391:TLB655396 TUX655391:TUX655396 UET655391:UET655396 UOP655391:UOP655396 UYL655391:UYL655396 VIH655391:VIH655396 VSD655391:VSD655396 WBZ655391:WBZ655396 WLV655391:WLV655396 WVR655391:WVR655396 J720927:J720932 JF720927:JF720932 TB720927:TB720932 ACX720927:ACX720932 AMT720927:AMT720932 AWP720927:AWP720932 BGL720927:BGL720932 BQH720927:BQH720932 CAD720927:CAD720932 CJZ720927:CJZ720932 CTV720927:CTV720932 DDR720927:DDR720932 DNN720927:DNN720932 DXJ720927:DXJ720932 EHF720927:EHF720932 ERB720927:ERB720932 FAX720927:FAX720932 FKT720927:FKT720932 FUP720927:FUP720932 GEL720927:GEL720932 GOH720927:GOH720932 GYD720927:GYD720932 HHZ720927:HHZ720932 HRV720927:HRV720932 IBR720927:IBR720932 ILN720927:ILN720932 IVJ720927:IVJ720932 JFF720927:JFF720932 JPB720927:JPB720932 JYX720927:JYX720932 KIT720927:KIT720932 KSP720927:KSP720932 LCL720927:LCL720932 LMH720927:LMH720932 LWD720927:LWD720932 MFZ720927:MFZ720932 MPV720927:MPV720932 MZR720927:MZR720932 NJN720927:NJN720932 NTJ720927:NTJ720932 ODF720927:ODF720932 ONB720927:ONB720932 OWX720927:OWX720932 PGT720927:PGT720932 PQP720927:PQP720932 QAL720927:QAL720932 QKH720927:QKH720932 QUD720927:QUD720932 RDZ720927:RDZ720932 RNV720927:RNV720932 RXR720927:RXR720932 SHN720927:SHN720932 SRJ720927:SRJ720932 TBF720927:TBF720932 TLB720927:TLB720932 TUX720927:TUX720932 UET720927:UET720932 UOP720927:UOP720932 UYL720927:UYL720932 VIH720927:VIH720932 VSD720927:VSD720932 WBZ720927:WBZ720932 WLV720927:WLV720932 WVR720927:WVR720932 J786463:J786468 JF786463:JF786468 TB786463:TB786468 ACX786463:ACX786468 AMT786463:AMT786468 AWP786463:AWP786468 BGL786463:BGL786468 BQH786463:BQH786468 CAD786463:CAD786468 CJZ786463:CJZ786468 CTV786463:CTV786468 DDR786463:DDR786468 DNN786463:DNN786468 DXJ786463:DXJ786468 EHF786463:EHF786468 ERB786463:ERB786468 FAX786463:FAX786468 FKT786463:FKT786468 FUP786463:FUP786468 GEL786463:GEL786468 GOH786463:GOH786468 GYD786463:GYD786468 HHZ786463:HHZ786468 HRV786463:HRV786468 IBR786463:IBR786468 ILN786463:ILN786468 IVJ786463:IVJ786468 JFF786463:JFF786468 JPB786463:JPB786468 JYX786463:JYX786468 KIT786463:KIT786468 KSP786463:KSP786468 LCL786463:LCL786468 LMH786463:LMH786468 LWD786463:LWD786468 MFZ786463:MFZ786468 MPV786463:MPV786468 MZR786463:MZR786468 NJN786463:NJN786468 NTJ786463:NTJ786468 ODF786463:ODF786468 ONB786463:ONB786468 OWX786463:OWX786468 PGT786463:PGT786468 PQP786463:PQP786468 QAL786463:QAL786468 QKH786463:QKH786468 QUD786463:QUD786468 RDZ786463:RDZ786468 RNV786463:RNV786468 RXR786463:RXR786468 SHN786463:SHN786468 SRJ786463:SRJ786468 TBF786463:TBF786468 TLB786463:TLB786468 TUX786463:TUX786468 UET786463:UET786468 UOP786463:UOP786468 UYL786463:UYL786468 VIH786463:VIH786468 VSD786463:VSD786468 WBZ786463:WBZ786468 WLV786463:WLV786468 WVR786463:WVR786468 J851999:J852004 JF851999:JF852004 TB851999:TB852004 ACX851999:ACX852004 AMT851999:AMT852004 AWP851999:AWP852004 BGL851999:BGL852004 BQH851999:BQH852004 CAD851999:CAD852004 CJZ851999:CJZ852004 CTV851999:CTV852004 DDR851999:DDR852004 DNN851999:DNN852004 DXJ851999:DXJ852004 EHF851999:EHF852004 ERB851999:ERB852004 FAX851999:FAX852004 FKT851999:FKT852004 FUP851999:FUP852004 GEL851999:GEL852004 GOH851999:GOH852004 GYD851999:GYD852004 HHZ851999:HHZ852004 HRV851999:HRV852004 IBR851999:IBR852004 ILN851999:ILN852004 IVJ851999:IVJ852004 JFF851999:JFF852004 JPB851999:JPB852004 JYX851999:JYX852004 KIT851999:KIT852004 KSP851999:KSP852004 LCL851999:LCL852004 LMH851999:LMH852004 LWD851999:LWD852004 MFZ851999:MFZ852004 MPV851999:MPV852004 MZR851999:MZR852004 NJN851999:NJN852004 NTJ851999:NTJ852004 ODF851999:ODF852004 ONB851999:ONB852004 OWX851999:OWX852004 PGT851999:PGT852004 PQP851999:PQP852004 QAL851999:QAL852004 QKH851999:QKH852004 QUD851999:QUD852004 RDZ851999:RDZ852004 RNV851999:RNV852004 RXR851999:RXR852004 SHN851999:SHN852004 SRJ851999:SRJ852004 TBF851999:TBF852004 TLB851999:TLB852004 TUX851999:TUX852004 UET851999:UET852004 UOP851999:UOP852004 UYL851999:UYL852004 VIH851999:VIH852004 VSD851999:VSD852004 WBZ851999:WBZ852004 WLV851999:WLV852004 WVR851999:WVR852004 J917535:J917540 JF917535:JF917540 TB917535:TB917540 ACX917535:ACX917540 AMT917535:AMT917540 AWP917535:AWP917540 BGL917535:BGL917540 BQH917535:BQH917540 CAD917535:CAD917540 CJZ917535:CJZ917540 CTV917535:CTV917540 DDR917535:DDR917540 DNN917535:DNN917540 DXJ917535:DXJ917540 EHF917535:EHF917540 ERB917535:ERB917540 FAX917535:FAX917540 FKT917535:FKT917540 FUP917535:FUP917540 GEL917535:GEL917540 GOH917535:GOH917540 GYD917535:GYD917540 HHZ917535:HHZ917540 HRV917535:HRV917540 IBR917535:IBR917540 ILN917535:ILN917540 IVJ917535:IVJ917540 JFF917535:JFF917540 JPB917535:JPB917540 JYX917535:JYX917540 KIT917535:KIT917540 KSP917535:KSP917540 LCL917535:LCL917540 LMH917535:LMH917540 LWD917535:LWD917540 MFZ917535:MFZ917540 MPV917535:MPV917540 MZR917535:MZR917540 NJN917535:NJN917540 NTJ917535:NTJ917540 ODF917535:ODF917540 ONB917535:ONB917540 OWX917535:OWX917540 PGT917535:PGT917540 PQP917535:PQP917540 QAL917535:QAL917540 QKH917535:QKH917540 QUD917535:QUD917540 RDZ917535:RDZ917540 RNV917535:RNV917540 RXR917535:RXR917540 SHN917535:SHN917540 SRJ917535:SRJ917540 TBF917535:TBF917540 TLB917535:TLB917540 TUX917535:TUX917540 UET917535:UET917540 UOP917535:UOP917540 UYL917535:UYL917540 VIH917535:VIH917540 VSD917535:VSD917540 WBZ917535:WBZ917540 WLV917535:WLV917540 WVR917535:WVR917540 J983071:J983076 JF983071:JF983076 TB983071:TB983076 ACX983071:ACX983076 AMT983071:AMT983076 AWP983071:AWP983076 BGL983071:BGL983076 BQH983071:BQH983076 CAD983071:CAD983076 CJZ983071:CJZ983076 CTV983071:CTV983076 DDR983071:DDR983076 DNN983071:DNN983076 DXJ983071:DXJ983076 EHF983071:EHF983076 ERB983071:ERB983076 FAX983071:FAX983076 FKT983071:FKT983076 FUP983071:FUP983076 GEL983071:GEL983076 GOH983071:GOH983076 GYD983071:GYD983076 HHZ983071:HHZ983076 HRV983071:HRV983076 IBR983071:IBR983076 ILN983071:ILN983076 IVJ983071:IVJ983076 JFF983071:JFF983076 JPB983071:JPB983076 JYX983071:JYX983076 KIT983071:KIT983076 KSP983071:KSP983076 LCL983071:LCL983076 LMH983071:LMH983076 LWD983071:LWD983076 MFZ983071:MFZ983076 MPV983071:MPV983076 MZR983071:MZR983076 NJN983071:NJN983076 NTJ983071:NTJ983076 ODF983071:ODF983076 ONB983071:ONB983076 OWX983071:OWX983076 PGT983071:PGT983076 PQP983071:PQP983076 QAL983071:QAL983076 QKH983071:QKH983076 QUD983071:QUD983076 RDZ983071:RDZ983076 RNV983071:RNV983076 RXR983071:RXR983076 SHN983071:SHN983076 SRJ983071:SRJ983076 TBF983071:TBF983076 TLB983071:TLB983076 TUX983071:TUX983076 UET983071:UET983076 UOP983071:UOP983076 UYL983071:UYL983076 VIH983071:VIH983076 VSD983071:VSD983076 WBZ983071:WBZ983076 WLV983071:WLV983076 WVR983071:WVR983076 J10:J15 JF10:JF15 TB10:TB15 ACX10:ACX15 AMT10:AMT15 AWP10:AWP15 BGL10:BGL15 BQH10:BQH15 CAD10:CAD15 CJZ10:CJZ15 CTV10:CTV15 DDR10:DDR15 DNN10:DNN15 DXJ10:DXJ15 EHF10:EHF15 ERB10:ERB15 FAX10:FAX15 FKT10:FKT15 FUP10:FUP15 GEL10:GEL15 GOH10:GOH15 GYD10:GYD15 HHZ10:HHZ15 HRV10:HRV15 IBR10:IBR15 ILN10:ILN15 IVJ10:IVJ15 JFF10:JFF15 JPB10:JPB15 JYX10:JYX15 KIT10:KIT15 KSP10:KSP15 LCL10:LCL15 LMH10:LMH15 LWD10:LWD15 MFZ10:MFZ15 MPV10:MPV15 MZR10:MZR15 NJN10:NJN15 NTJ10:NTJ15 ODF10:ODF15 ONB10:ONB15 OWX10:OWX15 PGT10:PGT15 PQP10:PQP15 QAL10:QAL15 QKH10:QKH15 QUD10:QUD15 RDZ10:RDZ15 RNV10:RNV15 RXR10:RXR15 SHN10:SHN15 SRJ10:SRJ15 TBF10:TBF15 TLB10:TLB15 TUX10:TUX15 UET10:UET15 UOP10:UOP15 UYL10:UYL15 VIH10:VIH15 VSD10:VSD15 WBZ10:WBZ15 WLV10:WLV15 WVR10:WVR15 J65546:J65551 JF65546:JF65551 TB65546:TB65551 ACX65546:ACX65551 AMT65546:AMT65551 AWP65546:AWP65551 BGL65546:BGL65551 BQH65546:BQH65551 CAD65546:CAD65551 CJZ65546:CJZ65551 CTV65546:CTV65551 DDR65546:DDR65551 DNN65546:DNN65551 DXJ65546:DXJ65551 EHF65546:EHF65551 ERB65546:ERB65551 FAX65546:FAX65551 FKT65546:FKT65551 FUP65546:FUP65551 GEL65546:GEL65551 GOH65546:GOH65551 GYD65546:GYD65551 HHZ65546:HHZ65551 HRV65546:HRV65551 IBR65546:IBR65551 ILN65546:ILN65551 IVJ65546:IVJ65551 JFF65546:JFF65551 JPB65546:JPB65551 JYX65546:JYX65551 KIT65546:KIT65551 KSP65546:KSP65551 LCL65546:LCL65551 LMH65546:LMH65551 LWD65546:LWD65551 MFZ65546:MFZ65551 MPV65546:MPV65551 MZR65546:MZR65551 NJN65546:NJN65551 NTJ65546:NTJ65551 ODF65546:ODF65551 ONB65546:ONB65551 OWX65546:OWX65551 PGT65546:PGT65551 PQP65546:PQP65551 QAL65546:QAL65551 QKH65546:QKH65551 QUD65546:QUD65551 RDZ65546:RDZ65551 RNV65546:RNV65551 RXR65546:RXR65551 SHN65546:SHN65551 SRJ65546:SRJ65551 TBF65546:TBF65551 TLB65546:TLB65551 TUX65546:TUX65551 UET65546:UET65551 UOP65546:UOP65551 UYL65546:UYL65551 VIH65546:VIH65551 VSD65546:VSD65551 WBZ65546:WBZ65551 WLV65546:WLV65551 WVR65546:WVR65551 J131082:J131087 JF131082:JF131087 TB131082:TB131087 ACX131082:ACX131087 AMT131082:AMT131087 AWP131082:AWP131087 BGL131082:BGL131087 BQH131082:BQH131087 CAD131082:CAD131087 CJZ131082:CJZ131087 CTV131082:CTV131087 DDR131082:DDR131087 DNN131082:DNN131087 DXJ131082:DXJ131087 EHF131082:EHF131087 ERB131082:ERB131087 FAX131082:FAX131087 FKT131082:FKT131087 FUP131082:FUP131087 GEL131082:GEL131087 GOH131082:GOH131087 GYD131082:GYD131087 HHZ131082:HHZ131087 HRV131082:HRV131087 IBR131082:IBR131087 ILN131082:ILN131087 IVJ131082:IVJ131087 JFF131082:JFF131087 JPB131082:JPB131087 JYX131082:JYX131087 KIT131082:KIT131087 KSP131082:KSP131087 LCL131082:LCL131087 LMH131082:LMH131087 LWD131082:LWD131087 MFZ131082:MFZ131087 MPV131082:MPV131087 MZR131082:MZR131087 NJN131082:NJN131087 NTJ131082:NTJ131087 ODF131082:ODF131087 ONB131082:ONB131087 OWX131082:OWX131087 PGT131082:PGT131087 PQP131082:PQP131087 QAL131082:QAL131087 QKH131082:QKH131087 QUD131082:QUD131087 RDZ131082:RDZ131087 RNV131082:RNV131087 RXR131082:RXR131087 SHN131082:SHN131087 SRJ131082:SRJ131087 TBF131082:TBF131087 TLB131082:TLB131087 TUX131082:TUX131087 UET131082:UET131087 UOP131082:UOP131087 UYL131082:UYL131087 VIH131082:VIH131087 VSD131082:VSD131087 WBZ131082:WBZ131087 WLV131082:WLV131087 WVR131082:WVR131087 J196618:J196623 JF196618:JF196623 TB196618:TB196623 ACX196618:ACX196623 AMT196618:AMT196623 AWP196618:AWP196623 BGL196618:BGL196623 BQH196618:BQH196623 CAD196618:CAD196623 CJZ196618:CJZ196623 CTV196618:CTV196623 DDR196618:DDR196623 DNN196618:DNN196623 DXJ196618:DXJ196623 EHF196618:EHF196623 ERB196618:ERB196623 FAX196618:FAX196623 FKT196618:FKT196623 FUP196618:FUP196623 GEL196618:GEL196623 GOH196618:GOH196623 GYD196618:GYD196623 HHZ196618:HHZ196623 HRV196618:HRV196623 IBR196618:IBR196623 ILN196618:ILN196623 IVJ196618:IVJ196623 JFF196618:JFF196623 JPB196618:JPB196623 JYX196618:JYX196623 KIT196618:KIT196623 KSP196618:KSP196623 LCL196618:LCL196623 LMH196618:LMH196623 LWD196618:LWD196623 MFZ196618:MFZ196623 MPV196618:MPV196623 MZR196618:MZR196623 NJN196618:NJN196623 NTJ196618:NTJ196623 ODF196618:ODF196623 ONB196618:ONB196623 OWX196618:OWX196623 PGT196618:PGT196623 PQP196618:PQP196623 QAL196618:QAL196623 QKH196618:QKH196623 QUD196618:QUD196623 RDZ196618:RDZ196623 RNV196618:RNV196623 RXR196618:RXR196623 SHN196618:SHN196623 SRJ196618:SRJ196623 TBF196618:TBF196623 TLB196618:TLB196623 TUX196618:TUX196623 UET196618:UET196623 UOP196618:UOP196623 UYL196618:UYL196623 VIH196618:VIH196623 VSD196618:VSD196623 WBZ196618:WBZ196623 WLV196618:WLV196623 WVR196618:WVR196623 J262154:J262159 JF262154:JF262159 TB262154:TB262159 ACX262154:ACX262159 AMT262154:AMT262159 AWP262154:AWP262159 BGL262154:BGL262159 BQH262154:BQH262159 CAD262154:CAD262159 CJZ262154:CJZ262159 CTV262154:CTV262159 DDR262154:DDR262159 DNN262154:DNN262159 DXJ262154:DXJ262159 EHF262154:EHF262159 ERB262154:ERB262159 FAX262154:FAX262159 FKT262154:FKT262159 FUP262154:FUP262159 GEL262154:GEL262159 GOH262154:GOH262159 GYD262154:GYD262159 HHZ262154:HHZ262159 HRV262154:HRV262159 IBR262154:IBR262159 ILN262154:ILN262159 IVJ262154:IVJ262159 JFF262154:JFF262159 JPB262154:JPB262159 JYX262154:JYX262159 KIT262154:KIT262159 KSP262154:KSP262159 LCL262154:LCL262159 LMH262154:LMH262159 LWD262154:LWD262159 MFZ262154:MFZ262159 MPV262154:MPV262159 MZR262154:MZR262159 NJN262154:NJN262159 NTJ262154:NTJ262159 ODF262154:ODF262159 ONB262154:ONB262159 OWX262154:OWX262159 PGT262154:PGT262159 PQP262154:PQP262159 QAL262154:QAL262159 QKH262154:QKH262159 QUD262154:QUD262159 RDZ262154:RDZ262159 RNV262154:RNV262159 RXR262154:RXR262159 SHN262154:SHN262159 SRJ262154:SRJ262159 TBF262154:TBF262159 TLB262154:TLB262159 TUX262154:TUX262159 UET262154:UET262159 UOP262154:UOP262159 UYL262154:UYL262159 VIH262154:VIH262159 VSD262154:VSD262159 WBZ262154:WBZ262159 WLV262154:WLV262159 WVR262154:WVR262159 J327690:J327695 JF327690:JF327695 TB327690:TB327695 ACX327690:ACX327695 AMT327690:AMT327695 AWP327690:AWP327695 BGL327690:BGL327695 BQH327690:BQH327695 CAD327690:CAD327695 CJZ327690:CJZ327695 CTV327690:CTV327695 DDR327690:DDR327695 DNN327690:DNN327695 DXJ327690:DXJ327695 EHF327690:EHF327695 ERB327690:ERB327695 FAX327690:FAX327695 FKT327690:FKT327695 FUP327690:FUP327695 GEL327690:GEL327695 GOH327690:GOH327695 GYD327690:GYD327695 HHZ327690:HHZ327695 HRV327690:HRV327695 IBR327690:IBR327695 ILN327690:ILN327695 IVJ327690:IVJ327695 JFF327690:JFF327695 JPB327690:JPB327695 JYX327690:JYX327695 KIT327690:KIT327695 KSP327690:KSP327695 LCL327690:LCL327695 LMH327690:LMH327695 LWD327690:LWD327695 MFZ327690:MFZ327695 MPV327690:MPV327695 MZR327690:MZR327695 NJN327690:NJN327695 NTJ327690:NTJ327695 ODF327690:ODF327695 ONB327690:ONB327695 OWX327690:OWX327695 PGT327690:PGT327695 PQP327690:PQP327695 QAL327690:QAL327695 QKH327690:QKH327695 QUD327690:QUD327695 RDZ327690:RDZ327695 RNV327690:RNV327695 RXR327690:RXR327695 SHN327690:SHN327695 SRJ327690:SRJ327695 TBF327690:TBF327695 TLB327690:TLB327695 TUX327690:TUX327695 UET327690:UET327695 UOP327690:UOP327695 UYL327690:UYL327695 VIH327690:VIH327695 VSD327690:VSD327695 WBZ327690:WBZ327695 WLV327690:WLV327695 WVR327690:WVR327695 J393226:J393231 JF393226:JF393231 TB393226:TB393231 ACX393226:ACX393231 AMT393226:AMT393231 AWP393226:AWP393231 BGL393226:BGL393231 BQH393226:BQH393231 CAD393226:CAD393231 CJZ393226:CJZ393231 CTV393226:CTV393231 DDR393226:DDR393231 DNN393226:DNN393231 DXJ393226:DXJ393231 EHF393226:EHF393231 ERB393226:ERB393231 FAX393226:FAX393231 FKT393226:FKT393231 FUP393226:FUP393231 GEL393226:GEL393231 GOH393226:GOH393231 GYD393226:GYD393231 HHZ393226:HHZ393231 HRV393226:HRV393231 IBR393226:IBR393231 ILN393226:ILN393231 IVJ393226:IVJ393231 JFF393226:JFF393231 JPB393226:JPB393231 JYX393226:JYX393231 KIT393226:KIT393231 KSP393226:KSP393231 LCL393226:LCL393231 LMH393226:LMH393231 LWD393226:LWD393231 MFZ393226:MFZ393231 MPV393226:MPV393231 MZR393226:MZR393231 NJN393226:NJN393231 NTJ393226:NTJ393231 ODF393226:ODF393231 ONB393226:ONB393231 OWX393226:OWX393231 PGT393226:PGT393231 PQP393226:PQP393231 QAL393226:QAL393231 QKH393226:QKH393231 QUD393226:QUD393231 RDZ393226:RDZ393231 RNV393226:RNV393231 RXR393226:RXR393231 SHN393226:SHN393231 SRJ393226:SRJ393231 TBF393226:TBF393231 TLB393226:TLB393231 TUX393226:TUX393231 UET393226:UET393231 UOP393226:UOP393231 UYL393226:UYL393231 VIH393226:VIH393231 VSD393226:VSD393231 WBZ393226:WBZ393231 WLV393226:WLV393231 WVR393226:WVR393231 J458762:J458767 JF458762:JF458767 TB458762:TB458767 ACX458762:ACX458767 AMT458762:AMT458767 AWP458762:AWP458767 BGL458762:BGL458767 BQH458762:BQH458767 CAD458762:CAD458767 CJZ458762:CJZ458767 CTV458762:CTV458767 DDR458762:DDR458767 DNN458762:DNN458767 DXJ458762:DXJ458767 EHF458762:EHF458767 ERB458762:ERB458767 FAX458762:FAX458767 FKT458762:FKT458767 FUP458762:FUP458767 GEL458762:GEL458767 GOH458762:GOH458767 GYD458762:GYD458767 HHZ458762:HHZ458767 HRV458762:HRV458767 IBR458762:IBR458767 ILN458762:ILN458767 IVJ458762:IVJ458767 JFF458762:JFF458767 JPB458762:JPB458767 JYX458762:JYX458767 KIT458762:KIT458767 KSP458762:KSP458767 LCL458762:LCL458767 LMH458762:LMH458767 LWD458762:LWD458767 MFZ458762:MFZ458767 MPV458762:MPV458767 MZR458762:MZR458767 NJN458762:NJN458767 NTJ458762:NTJ458767 ODF458762:ODF458767 ONB458762:ONB458767 OWX458762:OWX458767 PGT458762:PGT458767 PQP458762:PQP458767 QAL458762:QAL458767 QKH458762:QKH458767 QUD458762:QUD458767 RDZ458762:RDZ458767 RNV458762:RNV458767 RXR458762:RXR458767 SHN458762:SHN458767 SRJ458762:SRJ458767 TBF458762:TBF458767 TLB458762:TLB458767 TUX458762:TUX458767 UET458762:UET458767 UOP458762:UOP458767 UYL458762:UYL458767 VIH458762:VIH458767 VSD458762:VSD458767 WBZ458762:WBZ458767 WLV458762:WLV458767 WVR458762:WVR458767 J524298:J524303 JF524298:JF524303 TB524298:TB524303 ACX524298:ACX524303 AMT524298:AMT524303 AWP524298:AWP524303 BGL524298:BGL524303 BQH524298:BQH524303 CAD524298:CAD524303 CJZ524298:CJZ524303 CTV524298:CTV524303 DDR524298:DDR524303 DNN524298:DNN524303 DXJ524298:DXJ524303 EHF524298:EHF524303 ERB524298:ERB524303 FAX524298:FAX524303 FKT524298:FKT524303 FUP524298:FUP524303 GEL524298:GEL524303 GOH524298:GOH524303 GYD524298:GYD524303 HHZ524298:HHZ524303 HRV524298:HRV524303 IBR524298:IBR524303 ILN524298:ILN524303 IVJ524298:IVJ524303 JFF524298:JFF524303 JPB524298:JPB524303 JYX524298:JYX524303 KIT524298:KIT524303 KSP524298:KSP524303 LCL524298:LCL524303 LMH524298:LMH524303 LWD524298:LWD524303 MFZ524298:MFZ524303 MPV524298:MPV524303 MZR524298:MZR524303 NJN524298:NJN524303 NTJ524298:NTJ524303 ODF524298:ODF524303 ONB524298:ONB524303 OWX524298:OWX524303 PGT524298:PGT524303 PQP524298:PQP524303 QAL524298:QAL524303 QKH524298:QKH524303 QUD524298:QUD524303 RDZ524298:RDZ524303 RNV524298:RNV524303 RXR524298:RXR524303 SHN524298:SHN524303 SRJ524298:SRJ524303 TBF524298:TBF524303 TLB524298:TLB524303 TUX524298:TUX524303 UET524298:UET524303 UOP524298:UOP524303 UYL524298:UYL524303 VIH524298:VIH524303 VSD524298:VSD524303 WBZ524298:WBZ524303 WLV524298:WLV524303 WVR524298:WVR524303 J589834:J589839 JF589834:JF589839 TB589834:TB589839 ACX589834:ACX589839 AMT589834:AMT589839 AWP589834:AWP589839 BGL589834:BGL589839 BQH589834:BQH589839 CAD589834:CAD589839 CJZ589834:CJZ589839 CTV589834:CTV589839 DDR589834:DDR589839 DNN589834:DNN589839 DXJ589834:DXJ589839 EHF589834:EHF589839 ERB589834:ERB589839 FAX589834:FAX589839 FKT589834:FKT589839 FUP589834:FUP589839 GEL589834:GEL589839 GOH589834:GOH589839 GYD589834:GYD589839 HHZ589834:HHZ589839 HRV589834:HRV589839 IBR589834:IBR589839 ILN589834:ILN589839 IVJ589834:IVJ589839 JFF589834:JFF589839 JPB589834:JPB589839 JYX589834:JYX589839 KIT589834:KIT589839 KSP589834:KSP589839 LCL589834:LCL589839 LMH589834:LMH589839 LWD589834:LWD589839 MFZ589834:MFZ589839 MPV589834:MPV589839 MZR589834:MZR589839 NJN589834:NJN589839 NTJ589834:NTJ589839 ODF589834:ODF589839 ONB589834:ONB589839 OWX589834:OWX589839 PGT589834:PGT589839 PQP589834:PQP589839 QAL589834:QAL589839 QKH589834:QKH589839 QUD589834:QUD589839 RDZ589834:RDZ589839 RNV589834:RNV589839 RXR589834:RXR589839 SHN589834:SHN589839 SRJ589834:SRJ589839 TBF589834:TBF589839 TLB589834:TLB589839 TUX589834:TUX589839 UET589834:UET589839 UOP589834:UOP589839 UYL589834:UYL589839 VIH589834:VIH589839 VSD589834:VSD589839 WBZ589834:WBZ589839 WLV589834:WLV589839 WVR589834:WVR589839 J655370:J655375 JF655370:JF655375 TB655370:TB655375 ACX655370:ACX655375 AMT655370:AMT655375 AWP655370:AWP655375 BGL655370:BGL655375 BQH655370:BQH655375 CAD655370:CAD655375 CJZ655370:CJZ655375 CTV655370:CTV655375 DDR655370:DDR655375 DNN655370:DNN655375 DXJ655370:DXJ655375 EHF655370:EHF655375 ERB655370:ERB655375 FAX655370:FAX655375 FKT655370:FKT655375 FUP655370:FUP655375 GEL655370:GEL655375 GOH655370:GOH655375 GYD655370:GYD655375 HHZ655370:HHZ655375 HRV655370:HRV655375 IBR655370:IBR655375 ILN655370:ILN655375 IVJ655370:IVJ655375 JFF655370:JFF655375 JPB655370:JPB655375 JYX655370:JYX655375 KIT655370:KIT655375 KSP655370:KSP655375 LCL655370:LCL655375 LMH655370:LMH655375 LWD655370:LWD655375 MFZ655370:MFZ655375 MPV655370:MPV655375 MZR655370:MZR655375 NJN655370:NJN655375 NTJ655370:NTJ655375 ODF655370:ODF655375 ONB655370:ONB655375 OWX655370:OWX655375 PGT655370:PGT655375 PQP655370:PQP655375 QAL655370:QAL655375 QKH655370:QKH655375 QUD655370:QUD655375 RDZ655370:RDZ655375 RNV655370:RNV655375 RXR655370:RXR655375 SHN655370:SHN655375 SRJ655370:SRJ655375 TBF655370:TBF655375 TLB655370:TLB655375 TUX655370:TUX655375 UET655370:UET655375 UOP655370:UOP655375 UYL655370:UYL655375 VIH655370:VIH655375 VSD655370:VSD655375 WBZ655370:WBZ655375 WLV655370:WLV655375 WVR655370:WVR655375 J720906:J720911 JF720906:JF720911 TB720906:TB720911 ACX720906:ACX720911 AMT720906:AMT720911 AWP720906:AWP720911 BGL720906:BGL720911 BQH720906:BQH720911 CAD720906:CAD720911 CJZ720906:CJZ720911 CTV720906:CTV720911 DDR720906:DDR720911 DNN720906:DNN720911 DXJ720906:DXJ720911 EHF720906:EHF720911 ERB720906:ERB720911 FAX720906:FAX720911 FKT720906:FKT720911 FUP720906:FUP720911 GEL720906:GEL720911 GOH720906:GOH720911 GYD720906:GYD720911 HHZ720906:HHZ720911 HRV720906:HRV720911 IBR720906:IBR720911 ILN720906:ILN720911 IVJ720906:IVJ720911 JFF720906:JFF720911 JPB720906:JPB720911 JYX720906:JYX720911 KIT720906:KIT720911 KSP720906:KSP720911 LCL720906:LCL720911 LMH720906:LMH720911 LWD720906:LWD720911 MFZ720906:MFZ720911 MPV720906:MPV720911 MZR720906:MZR720911 NJN720906:NJN720911 NTJ720906:NTJ720911 ODF720906:ODF720911 ONB720906:ONB720911 OWX720906:OWX720911 PGT720906:PGT720911 PQP720906:PQP720911 QAL720906:QAL720911 QKH720906:QKH720911 QUD720906:QUD720911 RDZ720906:RDZ720911 RNV720906:RNV720911 RXR720906:RXR720911 SHN720906:SHN720911 SRJ720906:SRJ720911 TBF720906:TBF720911 TLB720906:TLB720911 TUX720906:TUX720911 UET720906:UET720911 UOP720906:UOP720911 UYL720906:UYL720911 VIH720906:VIH720911 VSD720906:VSD720911 WBZ720906:WBZ720911 WLV720906:WLV720911 WVR720906:WVR720911 J786442:J786447 JF786442:JF786447 TB786442:TB786447 ACX786442:ACX786447 AMT786442:AMT786447 AWP786442:AWP786447 BGL786442:BGL786447 BQH786442:BQH786447 CAD786442:CAD786447 CJZ786442:CJZ786447 CTV786442:CTV786447 DDR786442:DDR786447 DNN786442:DNN786447 DXJ786442:DXJ786447 EHF786442:EHF786447 ERB786442:ERB786447 FAX786442:FAX786447 FKT786442:FKT786447 FUP786442:FUP786447 GEL786442:GEL786447 GOH786442:GOH786447 GYD786442:GYD786447 HHZ786442:HHZ786447 HRV786442:HRV786447 IBR786442:IBR786447 ILN786442:ILN786447 IVJ786442:IVJ786447 JFF786442:JFF786447 JPB786442:JPB786447 JYX786442:JYX786447 KIT786442:KIT786447 KSP786442:KSP786447 LCL786442:LCL786447 LMH786442:LMH786447 LWD786442:LWD786447 MFZ786442:MFZ786447 MPV786442:MPV786447 MZR786442:MZR786447 NJN786442:NJN786447 NTJ786442:NTJ786447 ODF786442:ODF786447 ONB786442:ONB786447 OWX786442:OWX786447 PGT786442:PGT786447 PQP786442:PQP786447 QAL786442:QAL786447 QKH786442:QKH786447 QUD786442:QUD786447 RDZ786442:RDZ786447 RNV786442:RNV786447 RXR786442:RXR786447 SHN786442:SHN786447 SRJ786442:SRJ786447 TBF786442:TBF786447 TLB786442:TLB786447 TUX786442:TUX786447 UET786442:UET786447 UOP786442:UOP786447 UYL786442:UYL786447 VIH786442:VIH786447 VSD786442:VSD786447 WBZ786442:WBZ786447 WLV786442:WLV786447 WVR786442:WVR786447 J851978:J851983 JF851978:JF851983 TB851978:TB851983 ACX851978:ACX851983 AMT851978:AMT851983 AWP851978:AWP851983 BGL851978:BGL851983 BQH851978:BQH851983 CAD851978:CAD851983 CJZ851978:CJZ851983 CTV851978:CTV851983 DDR851978:DDR851983 DNN851978:DNN851983 DXJ851978:DXJ851983 EHF851978:EHF851983 ERB851978:ERB851983 FAX851978:FAX851983 FKT851978:FKT851983 FUP851978:FUP851983 GEL851978:GEL851983 GOH851978:GOH851983 GYD851978:GYD851983 HHZ851978:HHZ851983 HRV851978:HRV851983 IBR851978:IBR851983 ILN851978:ILN851983 IVJ851978:IVJ851983 JFF851978:JFF851983 JPB851978:JPB851983 JYX851978:JYX851983 KIT851978:KIT851983 KSP851978:KSP851983 LCL851978:LCL851983 LMH851978:LMH851983 LWD851978:LWD851983 MFZ851978:MFZ851983 MPV851978:MPV851983 MZR851978:MZR851983 NJN851978:NJN851983 NTJ851978:NTJ851983 ODF851978:ODF851983 ONB851978:ONB851983 OWX851978:OWX851983 PGT851978:PGT851983 PQP851978:PQP851983 QAL851978:QAL851983 QKH851978:QKH851983 QUD851978:QUD851983 RDZ851978:RDZ851983 RNV851978:RNV851983 RXR851978:RXR851983 SHN851978:SHN851983 SRJ851978:SRJ851983 TBF851978:TBF851983 TLB851978:TLB851983 TUX851978:TUX851983 UET851978:UET851983 UOP851978:UOP851983 UYL851978:UYL851983 VIH851978:VIH851983 VSD851978:VSD851983 WBZ851978:WBZ851983 WLV851978:WLV851983 WVR851978:WVR851983 J917514:J917519 JF917514:JF917519 TB917514:TB917519 ACX917514:ACX917519 AMT917514:AMT917519 AWP917514:AWP917519 BGL917514:BGL917519 BQH917514:BQH917519 CAD917514:CAD917519 CJZ917514:CJZ917519 CTV917514:CTV917519 DDR917514:DDR917519 DNN917514:DNN917519 DXJ917514:DXJ917519 EHF917514:EHF917519 ERB917514:ERB917519 FAX917514:FAX917519 FKT917514:FKT917519 FUP917514:FUP917519 GEL917514:GEL917519 GOH917514:GOH917519 GYD917514:GYD917519 HHZ917514:HHZ917519 HRV917514:HRV917519 IBR917514:IBR917519 ILN917514:ILN917519 IVJ917514:IVJ917519 JFF917514:JFF917519 JPB917514:JPB917519 JYX917514:JYX917519 KIT917514:KIT917519 KSP917514:KSP917519 LCL917514:LCL917519 LMH917514:LMH917519 LWD917514:LWD917519 MFZ917514:MFZ917519 MPV917514:MPV917519 MZR917514:MZR917519 NJN917514:NJN917519 NTJ917514:NTJ917519 ODF917514:ODF917519 ONB917514:ONB917519 OWX917514:OWX917519 PGT917514:PGT917519 PQP917514:PQP917519 QAL917514:QAL917519 QKH917514:QKH917519 QUD917514:QUD917519 RDZ917514:RDZ917519 RNV917514:RNV917519 RXR917514:RXR917519 SHN917514:SHN917519 SRJ917514:SRJ917519 TBF917514:TBF917519 TLB917514:TLB917519 TUX917514:TUX917519 UET917514:UET917519 UOP917514:UOP917519 UYL917514:UYL917519 VIH917514:VIH917519 VSD917514:VSD917519 WBZ917514:WBZ917519 WLV917514:WLV917519 WVR917514:WVR917519 J983050:J983055 JF983050:JF983055 TB983050:TB983055 ACX983050:ACX983055 AMT983050:AMT983055 AWP983050:AWP983055 BGL983050:BGL983055 BQH983050:BQH983055 CAD983050:CAD983055 CJZ983050:CJZ983055 CTV983050:CTV983055 DDR983050:DDR983055 DNN983050:DNN983055 DXJ983050:DXJ983055 EHF983050:EHF983055 ERB983050:ERB983055 FAX983050:FAX983055 FKT983050:FKT983055 FUP983050:FUP983055 GEL983050:GEL983055 GOH983050:GOH983055 GYD983050:GYD983055 HHZ983050:HHZ983055 HRV983050:HRV983055 IBR983050:IBR983055 ILN983050:ILN983055 IVJ983050:IVJ983055 JFF983050:JFF983055 JPB983050:JPB983055 JYX983050:JYX983055 KIT983050:KIT983055 KSP983050:KSP983055 LCL983050:LCL983055 LMH983050:LMH983055 LWD983050:LWD983055 MFZ983050:MFZ983055 MPV983050:MPV983055 MZR983050:MZR983055 NJN983050:NJN983055 NTJ983050:NTJ983055 ODF983050:ODF983055 ONB983050:ONB983055 OWX983050:OWX983055 PGT983050:PGT983055 PQP983050:PQP983055 QAL983050:QAL983055 QKH983050:QKH983055 QUD983050:QUD983055 RDZ983050:RDZ983055 RNV983050:RNV983055 RXR983050:RXR983055 SHN983050:SHN983055 SRJ983050:SRJ983055 TBF983050:TBF983055 TLB983050:TLB983055 TUX983050:TUX983055 UET983050:UET983055 UOP983050:UOP983055 UYL983050:UYL983055 VIH983050:VIH983055 VSD983050:VSD983055 WBZ983050:WBZ983055 WLV983050:WLV983055 WVR983050:WVR983055 J43:J48 JF43:JF48 TB43:TB48 ACX43:ACX48 AMT43:AMT48 AWP43:AWP48 BGL43:BGL48 BQH43:BQH48 CAD43:CAD48 CJZ43:CJZ48 CTV43:CTV48 DDR43:DDR48 DNN43:DNN48 DXJ43:DXJ48 EHF43:EHF48 ERB43:ERB48 FAX43:FAX48 FKT43:FKT48 FUP43:FUP48 GEL43:GEL48 GOH43:GOH48 GYD43:GYD48 HHZ43:HHZ48 HRV43:HRV48 IBR43:IBR48 ILN43:ILN48 IVJ43:IVJ48 JFF43:JFF48 JPB43:JPB48 JYX43:JYX48 KIT43:KIT48 KSP43:KSP48 LCL43:LCL48 LMH43:LMH48 LWD43:LWD48 MFZ43:MFZ48 MPV43:MPV48 MZR43:MZR48 NJN43:NJN48 NTJ43:NTJ48 ODF43:ODF48 ONB43:ONB48 OWX43:OWX48 PGT43:PGT48 PQP43:PQP48 QAL43:QAL48 QKH43:QKH48 QUD43:QUD48 RDZ43:RDZ48 RNV43:RNV48 RXR43:RXR48 SHN43:SHN48 SRJ43:SRJ48 TBF43:TBF48 TLB43:TLB48 TUX43:TUX48 UET43:UET48 UOP43:UOP48 UYL43:UYL48 VIH43:VIH48 VSD43:VSD48 WBZ43:WBZ48 WLV43:WLV48 WVR43:WVR48 J65579:J65584 JF65579:JF65584 TB65579:TB65584 ACX65579:ACX65584 AMT65579:AMT65584 AWP65579:AWP65584 BGL65579:BGL65584 BQH65579:BQH65584 CAD65579:CAD65584 CJZ65579:CJZ65584 CTV65579:CTV65584 DDR65579:DDR65584 DNN65579:DNN65584 DXJ65579:DXJ65584 EHF65579:EHF65584 ERB65579:ERB65584 FAX65579:FAX65584 FKT65579:FKT65584 FUP65579:FUP65584 GEL65579:GEL65584 GOH65579:GOH65584 GYD65579:GYD65584 HHZ65579:HHZ65584 HRV65579:HRV65584 IBR65579:IBR65584 ILN65579:ILN65584 IVJ65579:IVJ65584 JFF65579:JFF65584 JPB65579:JPB65584 JYX65579:JYX65584 KIT65579:KIT65584 KSP65579:KSP65584 LCL65579:LCL65584 LMH65579:LMH65584 LWD65579:LWD65584 MFZ65579:MFZ65584 MPV65579:MPV65584 MZR65579:MZR65584 NJN65579:NJN65584 NTJ65579:NTJ65584 ODF65579:ODF65584 ONB65579:ONB65584 OWX65579:OWX65584 PGT65579:PGT65584 PQP65579:PQP65584 QAL65579:QAL65584 QKH65579:QKH65584 QUD65579:QUD65584 RDZ65579:RDZ65584 RNV65579:RNV65584 RXR65579:RXR65584 SHN65579:SHN65584 SRJ65579:SRJ65584 TBF65579:TBF65584 TLB65579:TLB65584 TUX65579:TUX65584 UET65579:UET65584 UOP65579:UOP65584 UYL65579:UYL65584 VIH65579:VIH65584 VSD65579:VSD65584 WBZ65579:WBZ65584 WLV65579:WLV65584 WVR65579:WVR65584 J131115:J131120 JF131115:JF131120 TB131115:TB131120 ACX131115:ACX131120 AMT131115:AMT131120 AWP131115:AWP131120 BGL131115:BGL131120 BQH131115:BQH131120 CAD131115:CAD131120 CJZ131115:CJZ131120 CTV131115:CTV131120 DDR131115:DDR131120 DNN131115:DNN131120 DXJ131115:DXJ131120 EHF131115:EHF131120 ERB131115:ERB131120 FAX131115:FAX131120 FKT131115:FKT131120 FUP131115:FUP131120 GEL131115:GEL131120 GOH131115:GOH131120 GYD131115:GYD131120 HHZ131115:HHZ131120 HRV131115:HRV131120 IBR131115:IBR131120 ILN131115:ILN131120 IVJ131115:IVJ131120 JFF131115:JFF131120 JPB131115:JPB131120 JYX131115:JYX131120 KIT131115:KIT131120 KSP131115:KSP131120 LCL131115:LCL131120 LMH131115:LMH131120 LWD131115:LWD131120 MFZ131115:MFZ131120 MPV131115:MPV131120 MZR131115:MZR131120 NJN131115:NJN131120 NTJ131115:NTJ131120 ODF131115:ODF131120 ONB131115:ONB131120 OWX131115:OWX131120 PGT131115:PGT131120 PQP131115:PQP131120 QAL131115:QAL131120 QKH131115:QKH131120 QUD131115:QUD131120 RDZ131115:RDZ131120 RNV131115:RNV131120 RXR131115:RXR131120 SHN131115:SHN131120 SRJ131115:SRJ131120 TBF131115:TBF131120 TLB131115:TLB131120 TUX131115:TUX131120 UET131115:UET131120 UOP131115:UOP131120 UYL131115:UYL131120 VIH131115:VIH131120 VSD131115:VSD131120 WBZ131115:WBZ131120 WLV131115:WLV131120 WVR131115:WVR131120 J196651:J196656 JF196651:JF196656 TB196651:TB196656 ACX196651:ACX196656 AMT196651:AMT196656 AWP196651:AWP196656 BGL196651:BGL196656 BQH196651:BQH196656 CAD196651:CAD196656 CJZ196651:CJZ196656 CTV196651:CTV196656 DDR196651:DDR196656 DNN196651:DNN196656 DXJ196651:DXJ196656 EHF196651:EHF196656 ERB196651:ERB196656 FAX196651:FAX196656 FKT196651:FKT196656 FUP196651:FUP196656 GEL196651:GEL196656 GOH196651:GOH196656 GYD196651:GYD196656 HHZ196651:HHZ196656 HRV196651:HRV196656 IBR196651:IBR196656 ILN196651:ILN196656 IVJ196651:IVJ196656 JFF196651:JFF196656 JPB196651:JPB196656 JYX196651:JYX196656 KIT196651:KIT196656 KSP196651:KSP196656 LCL196651:LCL196656 LMH196651:LMH196656 LWD196651:LWD196656 MFZ196651:MFZ196656 MPV196651:MPV196656 MZR196651:MZR196656 NJN196651:NJN196656 NTJ196651:NTJ196656 ODF196651:ODF196656 ONB196651:ONB196656 OWX196651:OWX196656 PGT196651:PGT196656 PQP196651:PQP196656 QAL196651:QAL196656 QKH196651:QKH196656 QUD196651:QUD196656 RDZ196651:RDZ196656 RNV196651:RNV196656 RXR196651:RXR196656 SHN196651:SHN196656 SRJ196651:SRJ196656 TBF196651:TBF196656 TLB196651:TLB196656 TUX196651:TUX196656 UET196651:UET196656 UOP196651:UOP196656 UYL196651:UYL196656 VIH196651:VIH196656 VSD196651:VSD196656 WBZ196651:WBZ196656 WLV196651:WLV196656 WVR196651:WVR196656 J262187:J262192 JF262187:JF262192 TB262187:TB262192 ACX262187:ACX262192 AMT262187:AMT262192 AWP262187:AWP262192 BGL262187:BGL262192 BQH262187:BQH262192 CAD262187:CAD262192 CJZ262187:CJZ262192 CTV262187:CTV262192 DDR262187:DDR262192 DNN262187:DNN262192 DXJ262187:DXJ262192 EHF262187:EHF262192 ERB262187:ERB262192 FAX262187:FAX262192 FKT262187:FKT262192 FUP262187:FUP262192 GEL262187:GEL262192 GOH262187:GOH262192 GYD262187:GYD262192 HHZ262187:HHZ262192 HRV262187:HRV262192 IBR262187:IBR262192 ILN262187:ILN262192 IVJ262187:IVJ262192 JFF262187:JFF262192 JPB262187:JPB262192 JYX262187:JYX262192 KIT262187:KIT262192 KSP262187:KSP262192 LCL262187:LCL262192 LMH262187:LMH262192 LWD262187:LWD262192 MFZ262187:MFZ262192 MPV262187:MPV262192 MZR262187:MZR262192 NJN262187:NJN262192 NTJ262187:NTJ262192 ODF262187:ODF262192 ONB262187:ONB262192 OWX262187:OWX262192 PGT262187:PGT262192 PQP262187:PQP262192 QAL262187:QAL262192 QKH262187:QKH262192 QUD262187:QUD262192 RDZ262187:RDZ262192 RNV262187:RNV262192 RXR262187:RXR262192 SHN262187:SHN262192 SRJ262187:SRJ262192 TBF262187:TBF262192 TLB262187:TLB262192 TUX262187:TUX262192 UET262187:UET262192 UOP262187:UOP262192 UYL262187:UYL262192 VIH262187:VIH262192 VSD262187:VSD262192 WBZ262187:WBZ262192 WLV262187:WLV262192 WVR262187:WVR262192 J327723:J327728 JF327723:JF327728 TB327723:TB327728 ACX327723:ACX327728 AMT327723:AMT327728 AWP327723:AWP327728 BGL327723:BGL327728 BQH327723:BQH327728 CAD327723:CAD327728 CJZ327723:CJZ327728 CTV327723:CTV327728 DDR327723:DDR327728 DNN327723:DNN327728 DXJ327723:DXJ327728 EHF327723:EHF327728 ERB327723:ERB327728 FAX327723:FAX327728 FKT327723:FKT327728 FUP327723:FUP327728 GEL327723:GEL327728 GOH327723:GOH327728 GYD327723:GYD327728 HHZ327723:HHZ327728 HRV327723:HRV327728 IBR327723:IBR327728 ILN327723:ILN327728 IVJ327723:IVJ327728 JFF327723:JFF327728 JPB327723:JPB327728 JYX327723:JYX327728 KIT327723:KIT327728 KSP327723:KSP327728 LCL327723:LCL327728 LMH327723:LMH327728 LWD327723:LWD327728 MFZ327723:MFZ327728 MPV327723:MPV327728 MZR327723:MZR327728 NJN327723:NJN327728 NTJ327723:NTJ327728 ODF327723:ODF327728 ONB327723:ONB327728 OWX327723:OWX327728 PGT327723:PGT327728 PQP327723:PQP327728 QAL327723:QAL327728 QKH327723:QKH327728 QUD327723:QUD327728 RDZ327723:RDZ327728 RNV327723:RNV327728 RXR327723:RXR327728 SHN327723:SHN327728 SRJ327723:SRJ327728 TBF327723:TBF327728 TLB327723:TLB327728 TUX327723:TUX327728 UET327723:UET327728 UOP327723:UOP327728 UYL327723:UYL327728 VIH327723:VIH327728 VSD327723:VSD327728 WBZ327723:WBZ327728 WLV327723:WLV327728 WVR327723:WVR327728 J393259:J393264 JF393259:JF393264 TB393259:TB393264 ACX393259:ACX393264 AMT393259:AMT393264 AWP393259:AWP393264 BGL393259:BGL393264 BQH393259:BQH393264 CAD393259:CAD393264 CJZ393259:CJZ393264 CTV393259:CTV393264 DDR393259:DDR393264 DNN393259:DNN393264 DXJ393259:DXJ393264 EHF393259:EHF393264 ERB393259:ERB393264 FAX393259:FAX393264 FKT393259:FKT393264 FUP393259:FUP393264 GEL393259:GEL393264 GOH393259:GOH393264 GYD393259:GYD393264 HHZ393259:HHZ393264 HRV393259:HRV393264 IBR393259:IBR393264 ILN393259:ILN393264 IVJ393259:IVJ393264 JFF393259:JFF393264 JPB393259:JPB393264 JYX393259:JYX393264 KIT393259:KIT393264 KSP393259:KSP393264 LCL393259:LCL393264 LMH393259:LMH393264 LWD393259:LWD393264 MFZ393259:MFZ393264 MPV393259:MPV393264 MZR393259:MZR393264 NJN393259:NJN393264 NTJ393259:NTJ393264 ODF393259:ODF393264 ONB393259:ONB393264 OWX393259:OWX393264 PGT393259:PGT393264 PQP393259:PQP393264 QAL393259:QAL393264 QKH393259:QKH393264 QUD393259:QUD393264 RDZ393259:RDZ393264 RNV393259:RNV393264 RXR393259:RXR393264 SHN393259:SHN393264 SRJ393259:SRJ393264 TBF393259:TBF393264 TLB393259:TLB393264 TUX393259:TUX393264 UET393259:UET393264 UOP393259:UOP393264 UYL393259:UYL393264 VIH393259:VIH393264 VSD393259:VSD393264 WBZ393259:WBZ393264 WLV393259:WLV393264 WVR393259:WVR393264 J458795:J458800 JF458795:JF458800 TB458795:TB458800 ACX458795:ACX458800 AMT458795:AMT458800 AWP458795:AWP458800 BGL458795:BGL458800 BQH458795:BQH458800 CAD458795:CAD458800 CJZ458795:CJZ458800 CTV458795:CTV458800 DDR458795:DDR458800 DNN458795:DNN458800 DXJ458795:DXJ458800 EHF458795:EHF458800 ERB458795:ERB458800 FAX458795:FAX458800 FKT458795:FKT458800 FUP458795:FUP458800 GEL458795:GEL458800 GOH458795:GOH458800 GYD458795:GYD458800 HHZ458795:HHZ458800 HRV458795:HRV458800 IBR458795:IBR458800 ILN458795:ILN458800 IVJ458795:IVJ458800 JFF458795:JFF458800 JPB458795:JPB458800 JYX458795:JYX458800 KIT458795:KIT458800 KSP458795:KSP458800 LCL458795:LCL458800 LMH458795:LMH458800 LWD458795:LWD458800 MFZ458795:MFZ458800 MPV458795:MPV458800 MZR458795:MZR458800 NJN458795:NJN458800 NTJ458795:NTJ458800 ODF458795:ODF458800 ONB458795:ONB458800 OWX458795:OWX458800 PGT458795:PGT458800 PQP458795:PQP458800 QAL458795:QAL458800 QKH458795:QKH458800 QUD458795:QUD458800 RDZ458795:RDZ458800 RNV458795:RNV458800 RXR458795:RXR458800 SHN458795:SHN458800 SRJ458795:SRJ458800 TBF458795:TBF458800 TLB458795:TLB458800 TUX458795:TUX458800 UET458795:UET458800 UOP458795:UOP458800 UYL458795:UYL458800 VIH458795:VIH458800 VSD458795:VSD458800 WBZ458795:WBZ458800 WLV458795:WLV458800 WVR458795:WVR458800 J524331:J524336 JF524331:JF524336 TB524331:TB524336 ACX524331:ACX524336 AMT524331:AMT524336 AWP524331:AWP524336 BGL524331:BGL524336 BQH524331:BQH524336 CAD524331:CAD524336 CJZ524331:CJZ524336 CTV524331:CTV524336 DDR524331:DDR524336 DNN524331:DNN524336 DXJ524331:DXJ524336 EHF524331:EHF524336 ERB524331:ERB524336 FAX524331:FAX524336 FKT524331:FKT524336 FUP524331:FUP524336 GEL524331:GEL524336 GOH524331:GOH524336 GYD524331:GYD524336 HHZ524331:HHZ524336 HRV524331:HRV524336 IBR524331:IBR524336 ILN524331:ILN524336 IVJ524331:IVJ524336 JFF524331:JFF524336 JPB524331:JPB524336 JYX524331:JYX524336 KIT524331:KIT524336 KSP524331:KSP524336 LCL524331:LCL524336 LMH524331:LMH524336 LWD524331:LWD524336 MFZ524331:MFZ524336 MPV524331:MPV524336 MZR524331:MZR524336 NJN524331:NJN524336 NTJ524331:NTJ524336 ODF524331:ODF524336 ONB524331:ONB524336 OWX524331:OWX524336 PGT524331:PGT524336 PQP524331:PQP524336 QAL524331:QAL524336 QKH524331:QKH524336 QUD524331:QUD524336 RDZ524331:RDZ524336 RNV524331:RNV524336 RXR524331:RXR524336 SHN524331:SHN524336 SRJ524331:SRJ524336 TBF524331:TBF524336 TLB524331:TLB524336 TUX524331:TUX524336 UET524331:UET524336 UOP524331:UOP524336 UYL524331:UYL524336 VIH524331:VIH524336 VSD524331:VSD524336 WBZ524331:WBZ524336 WLV524331:WLV524336 WVR524331:WVR524336 J589867:J589872 JF589867:JF589872 TB589867:TB589872 ACX589867:ACX589872 AMT589867:AMT589872 AWP589867:AWP589872 BGL589867:BGL589872 BQH589867:BQH589872 CAD589867:CAD589872 CJZ589867:CJZ589872 CTV589867:CTV589872 DDR589867:DDR589872 DNN589867:DNN589872 DXJ589867:DXJ589872 EHF589867:EHF589872 ERB589867:ERB589872 FAX589867:FAX589872 FKT589867:FKT589872 FUP589867:FUP589872 GEL589867:GEL589872 GOH589867:GOH589872 GYD589867:GYD589872 HHZ589867:HHZ589872 HRV589867:HRV589872 IBR589867:IBR589872 ILN589867:ILN589872 IVJ589867:IVJ589872 JFF589867:JFF589872 JPB589867:JPB589872 JYX589867:JYX589872 KIT589867:KIT589872 KSP589867:KSP589872 LCL589867:LCL589872 LMH589867:LMH589872 LWD589867:LWD589872 MFZ589867:MFZ589872 MPV589867:MPV589872 MZR589867:MZR589872 NJN589867:NJN589872 NTJ589867:NTJ589872 ODF589867:ODF589872 ONB589867:ONB589872 OWX589867:OWX589872 PGT589867:PGT589872 PQP589867:PQP589872 QAL589867:QAL589872 QKH589867:QKH589872 QUD589867:QUD589872 RDZ589867:RDZ589872 RNV589867:RNV589872 RXR589867:RXR589872 SHN589867:SHN589872 SRJ589867:SRJ589872 TBF589867:TBF589872 TLB589867:TLB589872 TUX589867:TUX589872 UET589867:UET589872 UOP589867:UOP589872 UYL589867:UYL589872 VIH589867:VIH589872 VSD589867:VSD589872 WBZ589867:WBZ589872 WLV589867:WLV589872 WVR589867:WVR589872 J655403:J655408 JF655403:JF655408 TB655403:TB655408 ACX655403:ACX655408 AMT655403:AMT655408 AWP655403:AWP655408 BGL655403:BGL655408 BQH655403:BQH655408 CAD655403:CAD655408 CJZ655403:CJZ655408 CTV655403:CTV655408 DDR655403:DDR655408 DNN655403:DNN655408 DXJ655403:DXJ655408 EHF655403:EHF655408 ERB655403:ERB655408 FAX655403:FAX655408 FKT655403:FKT655408 FUP655403:FUP655408 GEL655403:GEL655408 GOH655403:GOH655408 GYD655403:GYD655408 HHZ655403:HHZ655408 HRV655403:HRV655408 IBR655403:IBR655408 ILN655403:ILN655408 IVJ655403:IVJ655408 JFF655403:JFF655408 JPB655403:JPB655408 JYX655403:JYX655408 KIT655403:KIT655408 KSP655403:KSP655408 LCL655403:LCL655408 LMH655403:LMH655408 LWD655403:LWD655408 MFZ655403:MFZ655408 MPV655403:MPV655408 MZR655403:MZR655408 NJN655403:NJN655408 NTJ655403:NTJ655408 ODF655403:ODF655408 ONB655403:ONB655408 OWX655403:OWX655408 PGT655403:PGT655408 PQP655403:PQP655408 QAL655403:QAL655408 QKH655403:QKH655408 QUD655403:QUD655408 RDZ655403:RDZ655408 RNV655403:RNV655408 RXR655403:RXR655408 SHN655403:SHN655408 SRJ655403:SRJ655408 TBF655403:TBF655408 TLB655403:TLB655408 TUX655403:TUX655408 UET655403:UET655408 UOP655403:UOP655408 UYL655403:UYL655408 VIH655403:VIH655408 VSD655403:VSD655408 WBZ655403:WBZ655408 WLV655403:WLV655408 WVR655403:WVR655408 J720939:J720944 JF720939:JF720944 TB720939:TB720944 ACX720939:ACX720944 AMT720939:AMT720944 AWP720939:AWP720944 BGL720939:BGL720944 BQH720939:BQH720944 CAD720939:CAD720944 CJZ720939:CJZ720944 CTV720939:CTV720944 DDR720939:DDR720944 DNN720939:DNN720944 DXJ720939:DXJ720944 EHF720939:EHF720944 ERB720939:ERB720944 FAX720939:FAX720944 FKT720939:FKT720944 FUP720939:FUP720944 GEL720939:GEL720944 GOH720939:GOH720944 GYD720939:GYD720944 HHZ720939:HHZ720944 HRV720939:HRV720944 IBR720939:IBR720944 ILN720939:ILN720944 IVJ720939:IVJ720944 JFF720939:JFF720944 JPB720939:JPB720944 JYX720939:JYX720944 KIT720939:KIT720944 KSP720939:KSP720944 LCL720939:LCL720944 LMH720939:LMH720944 LWD720939:LWD720944 MFZ720939:MFZ720944 MPV720939:MPV720944 MZR720939:MZR720944 NJN720939:NJN720944 NTJ720939:NTJ720944 ODF720939:ODF720944 ONB720939:ONB720944 OWX720939:OWX720944 PGT720939:PGT720944 PQP720939:PQP720944 QAL720939:QAL720944 QKH720939:QKH720944 QUD720939:QUD720944 RDZ720939:RDZ720944 RNV720939:RNV720944 RXR720939:RXR720944 SHN720939:SHN720944 SRJ720939:SRJ720944 TBF720939:TBF720944 TLB720939:TLB720944 TUX720939:TUX720944 UET720939:UET720944 UOP720939:UOP720944 UYL720939:UYL720944 VIH720939:VIH720944 VSD720939:VSD720944 WBZ720939:WBZ720944 WLV720939:WLV720944 WVR720939:WVR720944 J786475:J786480 JF786475:JF786480 TB786475:TB786480 ACX786475:ACX786480 AMT786475:AMT786480 AWP786475:AWP786480 BGL786475:BGL786480 BQH786475:BQH786480 CAD786475:CAD786480 CJZ786475:CJZ786480 CTV786475:CTV786480 DDR786475:DDR786480 DNN786475:DNN786480 DXJ786475:DXJ786480 EHF786475:EHF786480 ERB786475:ERB786480 FAX786475:FAX786480 FKT786475:FKT786480 FUP786475:FUP786480 GEL786475:GEL786480 GOH786475:GOH786480 GYD786475:GYD786480 HHZ786475:HHZ786480 HRV786475:HRV786480 IBR786475:IBR786480 ILN786475:ILN786480 IVJ786475:IVJ786480 JFF786475:JFF786480 JPB786475:JPB786480 JYX786475:JYX786480 KIT786475:KIT786480 KSP786475:KSP786480 LCL786475:LCL786480 LMH786475:LMH786480 LWD786475:LWD786480 MFZ786475:MFZ786480 MPV786475:MPV786480 MZR786475:MZR786480 NJN786475:NJN786480 NTJ786475:NTJ786480 ODF786475:ODF786480 ONB786475:ONB786480 OWX786475:OWX786480 PGT786475:PGT786480 PQP786475:PQP786480 QAL786475:QAL786480 QKH786475:QKH786480 QUD786475:QUD786480 RDZ786475:RDZ786480 RNV786475:RNV786480 RXR786475:RXR786480 SHN786475:SHN786480 SRJ786475:SRJ786480 TBF786475:TBF786480 TLB786475:TLB786480 TUX786475:TUX786480 UET786475:UET786480 UOP786475:UOP786480 UYL786475:UYL786480 VIH786475:VIH786480 VSD786475:VSD786480 WBZ786475:WBZ786480 WLV786475:WLV786480 WVR786475:WVR786480 J852011:J852016 JF852011:JF852016 TB852011:TB852016 ACX852011:ACX852016 AMT852011:AMT852016 AWP852011:AWP852016 BGL852011:BGL852016 BQH852011:BQH852016 CAD852011:CAD852016 CJZ852011:CJZ852016 CTV852011:CTV852016 DDR852011:DDR852016 DNN852011:DNN852016 DXJ852011:DXJ852016 EHF852011:EHF852016 ERB852011:ERB852016 FAX852011:FAX852016 FKT852011:FKT852016 FUP852011:FUP852016 GEL852011:GEL852016 GOH852011:GOH852016 GYD852011:GYD852016 HHZ852011:HHZ852016 HRV852011:HRV852016 IBR852011:IBR852016 ILN852011:ILN852016 IVJ852011:IVJ852016 JFF852011:JFF852016 JPB852011:JPB852016 JYX852011:JYX852016 KIT852011:KIT852016 KSP852011:KSP852016 LCL852011:LCL852016 LMH852011:LMH852016 LWD852011:LWD852016 MFZ852011:MFZ852016 MPV852011:MPV852016 MZR852011:MZR852016 NJN852011:NJN852016 NTJ852011:NTJ852016 ODF852011:ODF852016 ONB852011:ONB852016 OWX852011:OWX852016 PGT852011:PGT852016 PQP852011:PQP852016 QAL852011:QAL852016 QKH852011:QKH852016 QUD852011:QUD852016 RDZ852011:RDZ852016 RNV852011:RNV852016 RXR852011:RXR852016 SHN852011:SHN852016 SRJ852011:SRJ852016 TBF852011:TBF852016 TLB852011:TLB852016 TUX852011:TUX852016 UET852011:UET852016 UOP852011:UOP852016 UYL852011:UYL852016 VIH852011:VIH852016 VSD852011:VSD852016 WBZ852011:WBZ852016 WLV852011:WLV852016 WVR852011:WVR852016 J917547:J917552 JF917547:JF917552 TB917547:TB917552 ACX917547:ACX917552 AMT917547:AMT917552 AWP917547:AWP917552 BGL917547:BGL917552 BQH917547:BQH917552 CAD917547:CAD917552 CJZ917547:CJZ917552 CTV917547:CTV917552 DDR917547:DDR917552 DNN917547:DNN917552 DXJ917547:DXJ917552 EHF917547:EHF917552 ERB917547:ERB917552 FAX917547:FAX917552 FKT917547:FKT917552 FUP917547:FUP917552 GEL917547:GEL917552 GOH917547:GOH917552 GYD917547:GYD917552 HHZ917547:HHZ917552 HRV917547:HRV917552 IBR917547:IBR917552 ILN917547:ILN917552 IVJ917547:IVJ917552 JFF917547:JFF917552 JPB917547:JPB917552 JYX917547:JYX917552 KIT917547:KIT917552 KSP917547:KSP917552 LCL917547:LCL917552 LMH917547:LMH917552 LWD917547:LWD917552 MFZ917547:MFZ917552 MPV917547:MPV917552 MZR917547:MZR917552 NJN917547:NJN917552 NTJ917547:NTJ917552 ODF917547:ODF917552 ONB917547:ONB917552 OWX917547:OWX917552 PGT917547:PGT917552 PQP917547:PQP917552 QAL917547:QAL917552 QKH917547:QKH917552 QUD917547:QUD917552 RDZ917547:RDZ917552 RNV917547:RNV917552 RXR917547:RXR917552 SHN917547:SHN917552 SRJ917547:SRJ917552 TBF917547:TBF917552 TLB917547:TLB917552 TUX917547:TUX917552 UET917547:UET917552 UOP917547:UOP917552 UYL917547:UYL917552 VIH917547:VIH917552 VSD917547:VSD917552 WBZ917547:WBZ917552 WLV917547:WLV917552 WVR917547:WVR917552 J983083:J983088 JF983083:JF983088 TB983083:TB983088 ACX983083:ACX983088 AMT983083:AMT983088 AWP983083:AWP983088 BGL983083:BGL983088 BQH983083:BQH983088 CAD983083:CAD983088 CJZ983083:CJZ983088 CTV983083:CTV983088 DDR983083:DDR983088 DNN983083:DNN983088 DXJ983083:DXJ983088 EHF983083:EHF983088 ERB983083:ERB983088 FAX983083:FAX983088 FKT983083:FKT983088 FUP983083:FUP983088 GEL983083:GEL983088 GOH983083:GOH983088 GYD983083:GYD983088 HHZ983083:HHZ983088 HRV983083:HRV983088 IBR983083:IBR983088 ILN983083:ILN983088 IVJ983083:IVJ983088 JFF983083:JFF983088 JPB983083:JPB983088 JYX983083:JYX983088 KIT983083:KIT983088 KSP983083:KSP983088 LCL983083:LCL983088 LMH983083:LMH983088 LWD983083:LWD983088 MFZ983083:MFZ983088 MPV983083:MPV983088 MZR983083:MZR983088 NJN983083:NJN983088 NTJ983083:NTJ983088 ODF983083:ODF983088 ONB983083:ONB983088 OWX983083:OWX983088 PGT983083:PGT983088 PQP983083:PQP983088 QAL983083:QAL983088 QKH983083:QKH983088 QUD983083:QUD983088 RDZ983083:RDZ983088 RNV983083:RNV983088 RXR983083:RXR983088 SHN983083:SHN983088 SRJ983083:SRJ983088 TBF983083:TBF983088 TLB983083:TLB983088 TUX983083:TUX983088 UET983083:UET983088 UOP983083:UOP983088 UYL983083:UYL983088 VIH983083:VIH983088 VSD983083:VSD983088 WBZ983083:WBZ983088 WLV983083:WLV983088 WVR983083:WVR983088" xr:uid="{608FA120-49DA-4A4E-9F6D-CB135427213C}">
      <formula1>StructureShape</formula1>
    </dataValidation>
    <dataValidation type="list" allowBlank="1" showInputMessage="1" showErrorMessage="1" sqref="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xr:uid="{0D83878B-FC7D-41B8-850C-1E401DB43AE8}">
      <formula1>Slope</formula1>
    </dataValidation>
    <dataValidation type="list" allowBlank="1" showInputMessage="1" showErrorMessage="1" sqref="B10:B15 IX10:IX15 ST10:ST15 ACP10:ACP15 AML10:AML15 AWH10:AWH15 BGD10:BGD15 BPZ10:BPZ15 BZV10:BZV15 CJR10:CJR15 CTN10:CTN15 DDJ10:DDJ15 DNF10:DNF15 DXB10:DXB15 EGX10:EGX15 EQT10:EQT15 FAP10:FAP15 FKL10:FKL15 FUH10:FUH15 GED10:GED15 GNZ10:GNZ15 GXV10:GXV15 HHR10:HHR15 HRN10:HRN15 IBJ10:IBJ15 ILF10:ILF15 IVB10:IVB15 JEX10:JEX15 JOT10:JOT15 JYP10:JYP15 KIL10:KIL15 KSH10:KSH15 LCD10:LCD15 LLZ10:LLZ15 LVV10:LVV15 MFR10:MFR15 MPN10:MPN15 MZJ10:MZJ15 NJF10:NJF15 NTB10:NTB15 OCX10:OCX15 OMT10:OMT15 OWP10:OWP15 PGL10:PGL15 PQH10:PQH15 QAD10:QAD15 QJZ10:QJZ15 QTV10:QTV15 RDR10:RDR15 RNN10:RNN15 RXJ10:RXJ15 SHF10:SHF15 SRB10:SRB15 TAX10:TAX15 TKT10:TKT15 TUP10:TUP15 UEL10:UEL15 UOH10:UOH15 UYD10:UYD15 VHZ10:VHZ15 VRV10:VRV15 WBR10:WBR15 WLN10:WLN15 WVJ10:WVJ15 B65546:B65551 IX65546:IX65551 ST65546:ST65551 ACP65546:ACP65551 AML65546:AML65551 AWH65546:AWH65551 BGD65546:BGD65551 BPZ65546:BPZ65551 BZV65546:BZV65551 CJR65546:CJR65551 CTN65546:CTN65551 DDJ65546:DDJ65551 DNF65546:DNF65551 DXB65546:DXB65551 EGX65546:EGX65551 EQT65546:EQT65551 FAP65546:FAP65551 FKL65546:FKL65551 FUH65546:FUH65551 GED65546:GED65551 GNZ65546:GNZ65551 GXV65546:GXV65551 HHR65546:HHR65551 HRN65546:HRN65551 IBJ65546:IBJ65551 ILF65546:ILF65551 IVB65546:IVB65551 JEX65546:JEX65551 JOT65546:JOT65551 JYP65546:JYP65551 KIL65546:KIL65551 KSH65546:KSH65551 LCD65546:LCD65551 LLZ65546:LLZ65551 LVV65546:LVV65551 MFR65546:MFR65551 MPN65546:MPN65551 MZJ65546:MZJ65551 NJF65546:NJF65551 NTB65546:NTB65551 OCX65546:OCX65551 OMT65546:OMT65551 OWP65546:OWP65551 PGL65546:PGL65551 PQH65546:PQH65551 QAD65546:QAD65551 QJZ65546:QJZ65551 QTV65546:QTV65551 RDR65546:RDR65551 RNN65546:RNN65551 RXJ65546:RXJ65551 SHF65546:SHF65551 SRB65546:SRB65551 TAX65546:TAX65551 TKT65546:TKT65551 TUP65546:TUP65551 UEL65546:UEL65551 UOH65546:UOH65551 UYD65546:UYD65551 VHZ65546:VHZ65551 VRV65546:VRV65551 WBR65546:WBR65551 WLN65546:WLN65551 WVJ65546:WVJ65551 B131082:B131087 IX131082:IX131087 ST131082:ST131087 ACP131082:ACP131087 AML131082:AML131087 AWH131082:AWH131087 BGD131082:BGD131087 BPZ131082:BPZ131087 BZV131082:BZV131087 CJR131082:CJR131087 CTN131082:CTN131087 DDJ131082:DDJ131087 DNF131082:DNF131087 DXB131082:DXB131087 EGX131082:EGX131087 EQT131082:EQT131087 FAP131082:FAP131087 FKL131082:FKL131087 FUH131082:FUH131087 GED131082:GED131087 GNZ131082:GNZ131087 GXV131082:GXV131087 HHR131082:HHR131087 HRN131082:HRN131087 IBJ131082:IBJ131087 ILF131082:ILF131087 IVB131082:IVB131087 JEX131082:JEX131087 JOT131082:JOT131087 JYP131082:JYP131087 KIL131082:KIL131087 KSH131082:KSH131087 LCD131082:LCD131087 LLZ131082:LLZ131087 LVV131082:LVV131087 MFR131082:MFR131087 MPN131082:MPN131087 MZJ131082:MZJ131087 NJF131082:NJF131087 NTB131082:NTB131087 OCX131082:OCX131087 OMT131082:OMT131087 OWP131082:OWP131087 PGL131082:PGL131087 PQH131082:PQH131087 QAD131082:QAD131087 QJZ131082:QJZ131087 QTV131082:QTV131087 RDR131082:RDR131087 RNN131082:RNN131087 RXJ131082:RXJ131087 SHF131082:SHF131087 SRB131082:SRB131087 TAX131082:TAX131087 TKT131082:TKT131087 TUP131082:TUP131087 UEL131082:UEL131087 UOH131082:UOH131087 UYD131082:UYD131087 VHZ131082:VHZ131087 VRV131082:VRV131087 WBR131082:WBR131087 WLN131082:WLN131087 WVJ131082:WVJ131087 B196618:B196623 IX196618:IX196623 ST196618:ST196623 ACP196618:ACP196623 AML196618:AML196623 AWH196618:AWH196623 BGD196618:BGD196623 BPZ196618:BPZ196623 BZV196618:BZV196623 CJR196618:CJR196623 CTN196618:CTN196623 DDJ196618:DDJ196623 DNF196618:DNF196623 DXB196618:DXB196623 EGX196618:EGX196623 EQT196618:EQT196623 FAP196618:FAP196623 FKL196618:FKL196623 FUH196618:FUH196623 GED196618:GED196623 GNZ196618:GNZ196623 GXV196618:GXV196623 HHR196618:HHR196623 HRN196618:HRN196623 IBJ196618:IBJ196623 ILF196618:ILF196623 IVB196618:IVB196623 JEX196618:JEX196623 JOT196618:JOT196623 JYP196618:JYP196623 KIL196618:KIL196623 KSH196618:KSH196623 LCD196618:LCD196623 LLZ196618:LLZ196623 LVV196618:LVV196623 MFR196618:MFR196623 MPN196618:MPN196623 MZJ196618:MZJ196623 NJF196618:NJF196623 NTB196618:NTB196623 OCX196618:OCX196623 OMT196618:OMT196623 OWP196618:OWP196623 PGL196618:PGL196623 PQH196618:PQH196623 QAD196618:QAD196623 QJZ196618:QJZ196623 QTV196618:QTV196623 RDR196618:RDR196623 RNN196618:RNN196623 RXJ196618:RXJ196623 SHF196618:SHF196623 SRB196618:SRB196623 TAX196618:TAX196623 TKT196618:TKT196623 TUP196618:TUP196623 UEL196618:UEL196623 UOH196618:UOH196623 UYD196618:UYD196623 VHZ196618:VHZ196623 VRV196618:VRV196623 WBR196618:WBR196623 WLN196618:WLN196623 WVJ196618:WVJ196623 B262154:B262159 IX262154:IX262159 ST262154:ST262159 ACP262154:ACP262159 AML262154:AML262159 AWH262154:AWH262159 BGD262154:BGD262159 BPZ262154:BPZ262159 BZV262154:BZV262159 CJR262154:CJR262159 CTN262154:CTN262159 DDJ262154:DDJ262159 DNF262154:DNF262159 DXB262154:DXB262159 EGX262154:EGX262159 EQT262154:EQT262159 FAP262154:FAP262159 FKL262154:FKL262159 FUH262154:FUH262159 GED262154:GED262159 GNZ262154:GNZ262159 GXV262154:GXV262159 HHR262154:HHR262159 HRN262154:HRN262159 IBJ262154:IBJ262159 ILF262154:ILF262159 IVB262154:IVB262159 JEX262154:JEX262159 JOT262154:JOT262159 JYP262154:JYP262159 KIL262154:KIL262159 KSH262154:KSH262159 LCD262154:LCD262159 LLZ262154:LLZ262159 LVV262154:LVV262159 MFR262154:MFR262159 MPN262154:MPN262159 MZJ262154:MZJ262159 NJF262154:NJF262159 NTB262154:NTB262159 OCX262154:OCX262159 OMT262154:OMT262159 OWP262154:OWP262159 PGL262154:PGL262159 PQH262154:PQH262159 QAD262154:QAD262159 QJZ262154:QJZ262159 QTV262154:QTV262159 RDR262154:RDR262159 RNN262154:RNN262159 RXJ262154:RXJ262159 SHF262154:SHF262159 SRB262154:SRB262159 TAX262154:TAX262159 TKT262154:TKT262159 TUP262154:TUP262159 UEL262154:UEL262159 UOH262154:UOH262159 UYD262154:UYD262159 VHZ262154:VHZ262159 VRV262154:VRV262159 WBR262154:WBR262159 WLN262154:WLN262159 WVJ262154:WVJ262159 B327690:B327695 IX327690:IX327695 ST327690:ST327695 ACP327690:ACP327695 AML327690:AML327695 AWH327690:AWH327695 BGD327690:BGD327695 BPZ327690:BPZ327695 BZV327690:BZV327695 CJR327690:CJR327695 CTN327690:CTN327695 DDJ327690:DDJ327695 DNF327690:DNF327695 DXB327690:DXB327695 EGX327690:EGX327695 EQT327690:EQT327695 FAP327690:FAP327695 FKL327690:FKL327695 FUH327690:FUH327695 GED327690:GED327695 GNZ327690:GNZ327695 GXV327690:GXV327695 HHR327690:HHR327695 HRN327690:HRN327695 IBJ327690:IBJ327695 ILF327690:ILF327695 IVB327690:IVB327695 JEX327690:JEX327695 JOT327690:JOT327695 JYP327690:JYP327695 KIL327690:KIL327695 KSH327690:KSH327695 LCD327690:LCD327695 LLZ327690:LLZ327695 LVV327690:LVV327695 MFR327690:MFR327695 MPN327690:MPN327695 MZJ327690:MZJ327695 NJF327690:NJF327695 NTB327690:NTB327695 OCX327690:OCX327695 OMT327690:OMT327695 OWP327690:OWP327695 PGL327690:PGL327695 PQH327690:PQH327695 QAD327690:QAD327695 QJZ327690:QJZ327695 QTV327690:QTV327695 RDR327690:RDR327695 RNN327690:RNN327695 RXJ327690:RXJ327695 SHF327690:SHF327695 SRB327690:SRB327695 TAX327690:TAX327695 TKT327690:TKT327695 TUP327690:TUP327695 UEL327690:UEL327695 UOH327690:UOH327695 UYD327690:UYD327695 VHZ327690:VHZ327695 VRV327690:VRV327695 WBR327690:WBR327695 WLN327690:WLN327695 WVJ327690:WVJ327695 B393226:B393231 IX393226:IX393231 ST393226:ST393231 ACP393226:ACP393231 AML393226:AML393231 AWH393226:AWH393231 BGD393226:BGD393231 BPZ393226:BPZ393231 BZV393226:BZV393231 CJR393226:CJR393231 CTN393226:CTN393231 DDJ393226:DDJ393231 DNF393226:DNF393231 DXB393226:DXB393231 EGX393226:EGX393231 EQT393226:EQT393231 FAP393226:FAP393231 FKL393226:FKL393231 FUH393226:FUH393231 GED393226:GED393231 GNZ393226:GNZ393231 GXV393226:GXV393231 HHR393226:HHR393231 HRN393226:HRN393231 IBJ393226:IBJ393231 ILF393226:ILF393231 IVB393226:IVB393231 JEX393226:JEX393231 JOT393226:JOT393231 JYP393226:JYP393231 KIL393226:KIL393231 KSH393226:KSH393231 LCD393226:LCD393231 LLZ393226:LLZ393231 LVV393226:LVV393231 MFR393226:MFR393231 MPN393226:MPN393231 MZJ393226:MZJ393231 NJF393226:NJF393231 NTB393226:NTB393231 OCX393226:OCX393231 OMT393226:OMT393231 OWP393226:OWP393231 PGL393226:PGL393231 PQH393226:PQH393231 QAD393226:QAD393231 QJZ393226:QJZ393231 QTV393226:QTV393231 RDR393226:RDR393231 RNN393226:RNN393231 RXJ393226:RXJ393231 SHF393226:SHF393231 SRB393226:SRB393231 TAX393226:TAX393231 TKT393226:TKT393231 TUP393226:TUP393231 UEL393226:UEL393231 UOH393226:UOH393231 UYD393226:UYD393231 VHZ393226:VHZ393231 VRV393226:VRV393231 WBR393226:WBR393231 WLN393226:WLN393231 WVJ393226:WVJ393231 B458762:B458767 IX458762:IX458767 ST458762:ST458767 ACP458762:ACP458767 AML458762:AML458767 AWH458762:AWH458767 BGD458762:BGD458767 BPZ458762:BPZ458767 BZV458762:BZV458767 CJR458762:CJR458767 CTN458762:CTN458767 DDJ458762:DDJ458767 DNF458762:DNF458767 DXB458762:DXB458767 EGX458762:EGX458767 EQT458762:EQT458767 FAP458762:FAP458767 FKL458762:FKL458767 FUH458762:FUH458767 GED458762:GED458767 GNZ458762:GNZ458767 GXV458762:GXV458767 HHR458762:HHR458767 HRN458762:HRN458767 IBJ458762:IBJ458767 ILF458762:ILF458767 IVB458762:IVB458767 JEX458762:JEX458767 JOT458762:JOT458767 JYP458762:JYP458767 KIL458762:KIL458767 KSH458762:KSH458767 LCD458762:LCD458767 LLZ458762:LLZ458767 LVV458762:LVV458767 MFR458762:MFR458767 MPN458762:MPN458767 MZJ458762:MZJ458767 NJF458762:NJF458767 NTB458762:NTB458767 OCX458762:OCX458767 OMT458762:OMT458767 OWP458762:OWP458767 PGL458762:PGL458767 PQH458762:PQH458767 QAD458762:QAD458767 QJZ458762:QJZ458767 QTV458762:QTV458767 RDR458762:RDR458767 RNN458762:RNN458767 RXJ458762:RXJ458767 SHF458762:SHF458767 SRB458762:SRB458767 TAX458762:TAX458767 TKT458762:TKT458767 TUP458762:TUP458767 UEL458762:UEL458767 UOH458762:UOH458767 UYD458762:UYD458767 VHZ458762:VHZ458767 VRV458762:VRV458767 WBR458762:WBR458767 WLN458762:WLN458767 WVJ458762:WVJ458767 B524298:B524303 IX524298:IX524303 ST524298:ST524303 ACP524298:ACP524303 AML524298:AML524303 AWH524298:AWH524303 BGD524298:BGD524303 BPZ524298:BPZ524303 BZV524298:BZV524303 CJR524298:CJR524303 CTN524298:CTN524303 DDJ524298:DDJ524303 DNF524298:DNF524303 DXB524298:DXB524303 EGX524298:EGX524303 EQT524298:EQT524303 FAP524298:FAP524303 FKL524298:FKL524303 FUH524298:FUH524303 GED524298:GED524303 GNZ524298:GNZ524303 GXV524298:GXV524303 HHR524298:HHR524303 HRN524298:HRN524303 IBJ524298:IBJ524303 ILF524298:ILF524303 IVB524298:IVB524303 JEX524298:JEX524303 JOT524298:JOT524303 JYP524298:JYP524303 KIL524298:KIL524303 KSH524298:KSH524303 LCD524298:LCD524303 LLZ524298:LLZ524303 LVV524298:LVV524303 MFR524298:MFR524303 MPN524298:MPN524303 MZJ524298:MZJ524303 NJF524298:NJF524303 NTB524298:NTB524303 OCX524298:OCX524303 OMT524298:OMT524303 OWP524298:OWP524303 PGL524298:PGL524303 PQH524298:PQH524303 QAD524298:QAD524303 QJZ524298:QJZ524303 QTV524298:QTV524303 RDR524298:RDR524303 RNN524298:RNN524303 RXJ524298:RXJ524303 SHF524298:SHF524303 SRB524298:SRB524303 TAX524298:TAX524303 TKT524298:TKT524303 TUP524298:TUP524303 UEL524298:UEL524303 UOH524298:UOH524303 UYD524298:UYD524303 VHZ524298:VHZ524303 VRV524298:VRV524303 WBR524298:WBR524303 WLN524298:WLN524303 WVJ524298:WVJ524303 B589834:B589839 IX589834:IX589839 ST589834:ST589839 ACP589834:ACP589839 AML589834:AML589839 AWH589834:AWH589839 BGD589834:BGD589839 BPZ589834:BPZ589839 BZV589834:BZV589839 CJR589834:CJR589839 CTN589834:CTN589839 DDJ589834:DDJ589839 DNF589834:DNF589839 DXB589834:DXB589839 EGX589834:EGX589839 EQT589834:EQT589839 FAP589834:FAP589839 FKL589834:FKL589839 FUH589834:FUH589839 GED589834:GED589839 GNZ589834:GNZ589839 GXV589834:GXV589839 HHR589834:HHR589839 HRN589834:HRN589839 IBJ589834:IBJ589839 ILF589834:ILF589839 IVB589834:IVB589839 JEX589834:JEX589839 JOT589834:JOT589839 JYP589834:JYP589839 KIL589834:KIL589839 KSH589834:KSH589839 LCD589834:LCD589839 LLZ589834:LLZ589839 LVV589834:LVV589839 MFR589834:MFR589839 MPN589834:MPN589839 MZJ589834:MZJ589839 NJF589834:NJF589839 NTB589834:NTB589839 OCX589834:OCX589839 OMT589834:OMT589839 OWP589834:OWP589839 PGL589834:PGL589839 PQH589834:PQH589839 QAD589834:QAD589839 QJZ589834:QJZ589839 QTV589834:QTV589839 RDR589834:RDR589839 RNN589834:RNN589839 RXJ589834:RXJ589839 SHF589834:SHF589839 SRB589834:SRB589839 TAX589834:TAX589839 TKT589834:TKT589839 TUP589834:TUP589839 UEL589834:UEL589839 UOH589834:UOH589839 UYD589834:UYD589839 VHZ589834:VHZ589839 VRV589834:VRV589839 WBR589834:WBR589839 WLN589834:WLN589839 WVJ589834:WVJ589839 B655370:B655375 IX655370:IX655375 ST655370:ST655375 ACP655370:ACP655375 AML655370:AML655375 AWH655370:AWH655375 BGD655370:BGD655375 BPZ655370:BPZ655375 BZV655370:BZV655375 CJR655370:CJR655375 CTN655370:CTN655375 DDJ655370:DDJ655375 DNF655370:DNF655375 DXB655370:DXB655375 EGX655370:EGX655375 EQT655370:EQT655375 FAP655370:FAP655375 FKL655370:FKL655375 FUH655370:FUH655375 GED655370:GED655375 GNZ655370:GNZ655375 GXV655370:GXV655375 HHR655370:HHR655375 HRN655370:HRN655375 IBJ655370:IBJ655375 ILF655370:ILF655375 IVB655370:IVB655375 JEX655370:JEX655375 JOT655370:JOT655375 JYP655370:JYP655375 KIL655370:KIL655375 KSH655370:KSH655375 LCD655370:LCD655375 LLZ655370:LLZ655375 LVV655370:LVV655375 MFR655370:MFR655375 MPN655370:MPN655375 MZJ655370:MZJ655375 NJF655370:NJF655375 NTB655370:NTB655375 OCX655370:OCX655375 OMT655370:OMT655375 OWP655370:OWP655375 PGL655370:PGL655375 PQH655370:PQH655375 QAD655370:QAD655375 QJZ655370:QJZ655375 QTV655370:QTV655375 RDR655370:RDR655375 RNN655370:RNN655375 RXJ655370:RXJ655375 SHF655370:SHF655375 SRB655370:SRB655375 TAX655370:TAX655375 TKT655370:TKT655375 TUP655370:TUP655375 UEL655370:UEL655375 UOH655370:UOH655375 UYD655370:UYD655375 VHZ655370:VHZ655375 VRV655370:VRV655375 WBR655370:WBR655375 WLN655370:WLN655375 WVJ655370:WVJ655375 B720906:B720911 IX720906:IX720911 ST720906:ST720911 ACP720906:ACP720911 AML720906:AML720911 AWH720906:AWH720911 BGD720906:BGD720911 BPZ720906:BPZ720911 BZV720906:BZV720911 CJR720906:CJR720911 CTN720906:CTN720911 DDJ720906:DDJ720911 DNF720906:DNF720911 DXB720906:DXB720911 EGX720906:EGX720911 EQT720906:EQT720911 FAP720906:FAP720911 FKL720906:FKL720911 FUH720906:FUH720911 GED720906:GED720911 GNZ720906:GNZ720911 GXV720906:GXV720911 HHR720906:HHR720911 HRN720906:HRN720911 IBJ720906:IBJ720911 ILF720906:ILF720911 IVB720906:IVB720911 JEX720906:JEX720911 JOT720906:JOT720911 JYP720906:JYP720911 KIL720906:KIL720911 KSH720906:KSH720911 LCD720906:LCD720911 LLZ720906:LLZ720911 LVV720906:LVV720911 MFR720906:MFR720911 MPN720906:MPN720911 MZJ720906:MZJ720911 NJF720906:NJF720911 NTB720906:NTB720911 OCX720906:OCX720911 OMT720906:OMT720911 OWP720906:OWP720911 PGL720906:PGL720911 PQH720906:PQH720911 QAD720906:QAD720911 QJZ720906:QJZ720911 QTV720906:QTV720911 RDR720906:RDR720911 RNN720906:RNN720911 RXJ720906:RXJ720911 SHF720906:SHF720911 SRB720906:SRB720911 TAX720906:TAX720911 TKT720906:TKT720911 TUP720906:TUP720911 UEL720906:UEL720911 UOH720906:UOH720911 UYD720906:UYD720911 VHZ720906:VHZ720911 VRV720906:VRV720911 WBR720906:WBR720911 WLN720906:WLN720911 WVJ720906:WVJ720911 B786442:B786447 IX786442:IX786447 ST786442:ST786447 ACP786442:ACP786447 AML786442:AML786447 AWH786442:AWH786447 BGD786442:BGD786447 BPZ786442:BPZ786447 BZV786442:BZV786447 CJR786442:CJR786447 CTN786442:CTN786447 DDJ786442:DDJ786447 DNF786442:DNF786447 DXB786442:DXB786447 EGX786442:EGX786447 EQT786442:EQT786447 FAP786442:FAP786447 FKL786442:FKL786447 FUH786442:FUH786447 GED786442:GED786447 GNZ786442:GNZ786447 GXV786442:GXV786447 HHR786442:HHR786447 HRN786442:HRN786447 IBJ786442:IBJ786447 ILF786442:ILF786447 IVB786442:IVB786447 JEX786442:JEX786447 JOT786442:JOT786447 JYP786442:JYP786447 KIL786442:KIL786447 KSH786442:KSH786447 LCD786442:LCD786447 LLZ786442:LLZ786447 LVV786442:LVV786447 MFR786442:MFR786447 MPN786442:MPN786447 MZJ786442:MZJ786447 NJF786442:NJF786447 NTB786442:NTB786447 OCX786442:OCX786447 OMT786442:OMT786447 OWP786442:OWP786447 PGL786442:PGL786447 PQH786442:PQH786447 QAD786442:QAD786447 QJZ786442:QJZ786447 QTV786442:QTV786447 RDR786442:RDR786447 RNN786442:RNN786447 RXJ786442:RXJ786447 SHF786442:SHF786447 SRB786442:SRB786447 TAX786442:TAX786447 TKT786442:TKT786447 TUP786442:TUP786447 UEL786442:UEL786447 UOH786442:UOH786447 UYD786442:UYD786447 VHZ786442:VHZ786447 VRV786442:VRV786447 WBR786442:WBR786447 WLN786442:WLN786447 WVJ786442:WVJ786447 B851978:B851983 IX851978:IX851983 ST851978:ST851983 ACP851978:ACP851983 AML851978:AML851983 AWH851978:AWH851983 BGD851978:BGD851983 BPZ851978:BPZ851983 BZV851978:BZV851983 CJR851978:CJR851983 CTN851978:CTN851983 DDJ851978:DDJ851983 DNF851978:DNF851983 DXB851978:DXB851983 EGX851978:EGX851983 EQT851978:EQT851983 FAP851978:FAP851983 FKL851978:FKL851983 FUH851978:FUH851983 GED851978:GED851983 GNZ851978:GNZ851983 GXV851978:GXV851983 HHR851978:HHR851983 HRN851978:HRN851983 IBJ851978:IBJ851983 ILF851978:ILF851983 IVB851978:IVB851983 JEX851978:JEX851983 JOT851978:JOT851983 JYP851978:JYP851983 KIL851978:KIL851983 KSH851978:KSH851983 LCD851978:LCD851983 LLZ851978:LLZ851983 LVV851978:LVV851983 MFR851978:MFR851983 MPN851978:MPN851983 MZJ851978:MZJ851983 NJF851978:NJF851983 NTB851978:NTB851983 OCX851978:OCX851983 OMT851978:OMT851983 OWP851978:OWP851983 PGL851978:PGL851983 PQH851978:PQH851983 QAD851978:QAD851983 QJZ851978:QJZ851983 QTV851978:QTV851983 RDR851978:RDR851983 RNN851978:RNN851983 RXJ851978:RXJ851983 SHF851978:SHF851983 SRB851978:SRB851983 TAX851978:TAX851983 TKT851978:TKT851983 TUP851978:TUP851983 UEL851978:UEL851983 UOH851978:UOH851983 UYD851978:UYD851983 VHZ851978:VHZ851983 VRV851978:VRV851983 WBR851978:WBR851983 WLN851978:WLN851983 WVJ851978:WVJ851983 B917514:B917519 IX917514:IX917519 ST917514:ST917519 ACP917514:ACP917519 AML917514:AML917519 AWH917514:AWH917519 BGD917514:BGD917519 BPZ917514:BPZ917519 BZV917514:BZV917519 CJR917514:CJR917519 CTN917514:CTN917519 DDJ917514:DDJ917519 DNF917514:DNF917519 DXB917514:DXB917519 EGX917514:EGX917519 EQT917514:EQT917519 FAP917514:FAP917519 FKL917514:FKL917519 FUH917514:FUH917519 GED917514:GED917519 GNZ917514:GNZ917519 GXV917514:GXV917519 HHR917514:HHR917519 HRN917514:HRN917519 IBJ917514:IBJ917519 ILF917514:ILF917519 IVB917514:IVB917519 JEX917514:JEX917519 JOT917514:JOT917519 JYP917514:JYP917519 KIL917514:KIL917519 KSH917514:KSH917519 LCD917514:LCD917519 LLZ917514:LLZ917519 LVV917514:LVV917519 MFR917514:MFR917519 MPN917514:MPN917519 MZJ917514:MZJ917519 NJF917514:NJF917519 NTB917514:NTB917519 OCX917514:OCX917519 OMT917514:OMT917519 OWP917514:OWP917519 PGL917514:PGL917519 PQH917514:PQH917519 QAD917514:QAD917519 QJZ917514:QJZ917519 QTV917514:QTV917519 RDR917514:RDR917519 RNN917514:RNN917519 RXJ917514:RXJ917519 SHF917514:SHF917519 SRB917514:SRB917519 TAX917514:TAX917519 TKT917514:TKT917519 TUP917514:TUP917519 UEL917514:UEL917519 UOH917514:UOH917519 UYD917514:UYD917519 VHZ917514:VHZ917519 VRV917514:VRV917519 WBR917514:WBR917519 WLN917514:WLN917519 WVJ917514:WVJ917519 B983050:B983055 IX983050:IX983055 ST983050:ST983055 ACP983050:ACP983055 AML983050:AML983055 AWH983050:AWH983055 BGD983050:BGD983055 BPZ983050:BPZ983055 BZV983050:BZV983055 CJR983050:CJR983055 CTN983050:CTN983055 DDJ983050:DDJ983055 DNF983050:DNF983055 DXB983050:DXB983055 EGX983050:EGX983055 EQT983050:EQT983055 FAP983050:FAP983055 FKL983050:FKL983055 FUH983050:FUH983055 GED983050:GED983055 GNZ983050:GNZ983055 GXV983050:GXV983055 HHR983050:HHR983055 HRN983050:HRN983055 IBJ983050:IBJ983055 ILF983050:ILF983055 IVB983050:IVB983055 JEX983050:JEX983055 JOT983050:JOT983055 JYP983050:JYP983055 KIL983050:KIL983055 KSH983050:KSH983055 LCD983050:LCD983055 LLZ983050:LLZ983055 LVV983050:LVV983055 MFR983050:MFR983055 MPN983050:MPN983055 MZJ983050:MZJ983055 NJF983050:NJF983055 NTB983050:NTB983055 OCX983050:OCX983055 OMT983050:OMT983055 OWP983050:OWP983055 PGL983050:PGL983055 PQH983050:PQH983055 QAD983050:QAD983055 QJZ983050:QJZ983055 QTV983050:QTV983055 RDR983050:RDR983055 RNN983050:RNN983055 RXJ983050:RXJ983055 SHF983050:SHF983055 SRB983050:SRB983055 TAX983050:TAX983055 TKT983050:TKT983055 TUP983050:TUP983055 UEL983050:UEL983055 UOH983050:UOH983055 UYD983050:UYD983055 VHZ983050:VHZ983055 VRV983050:VRV983055 WBR983050:WBR983055 WLN983050:WLN983055 WVJ983050:WVJ983055 B31:B36 IX31:IX36 ST31:ST36 ACP31:ACP36 AML31:AML36 AWH31:AWH36 BGD31:BGD36 BPZ31:BPZ36 BZV31:BZV36 CJR31:CJR36 CTN31:CTN36 DDJ31:DDJ36 DNF31:DNF36 DXB31:DXB36 EGX31:EGX36 EQT31:EQT36 FAP31:FAP36 FKL31:FKL36 FUH31:FUH36 GED31:GED36 GNZ31:GNZ36 GXV31:GXV36 HHR31:HHR36 HRN31:HRN36 IBJ31:IBJ36 ILF31:ILF36 IVB31:IVB36 JEX31:JEX36 JOT31:JOT36 JYP31:JYP36 KIL31:KIL36 KSH31:KSH36 LCD31:LCD36 LLZ31:LLZ36 LVV31:LVV36 MFR31:MFR36 MPN31:MPN36 MZJ31:MZJ36 NJF31:NJF36 NTB31:NTB36 OCX31:OCX36 OMT31:OMT36 OWP31:OWP36 PGL31:PGL36 PQH31:PQH36 QAD31:QAD36 QJZ31:QJZ36 QTV31:QTV36 RDR31:RDR36 RNN31:RNN36 RXJ31:RXJ36 SHF31:SHF36 SRB31:SRB36 TAX31:TAX36 TKT31:TKT36 TUP31:TUP36 UEL31:UEL36 UOH31:UOH36 UYD31:UYD36 VHZ31:VHZ36 VRV31:VRV36 WBR31:WBR36 WLN31:WLN36 WVJ31:WVJ36 B65567:B65572 IX65567:IX65572 ST65567:ST65572 ACP65567:ACP65572 AML65567:AML65572 AWH65567:AWH65572 BGD65567:BGD65572 BPZ65567:BPZ65572 BZV65567:BZV65572 CJR65567:CJR65572 CTN65567:CTN65572 DDJ65567:DDJ65572 DNF65567:DNF65572 DXB65567:DXB65572 EGX65567:EGX65572 EQT65567:EQT65572 FAP65567:FAP65572 FKL65567:FKL65572 FUH65567:FUH65572 GED65567:GED65572 GNZ65567:GNZ65572 GXV65567:GXV65572 HHR65567:HHR65572 HRN65567:HRN65572 IBJ65567:IBJ65572 ILF65567:ILF65572 IVB65567:IVB65572 JEX65567:JEX65572 JOT65567:JOT65572 JYP65567:JYP65572 KIL65567:KIL65572 KSH65567:KSH65572 LCD65567:LCD65572 LLZ65567:LLZ65572 LVV65567:LVV65572 MFR65567:MFR65572 MPN65567:MPN65572 MZJ65567:MZJ65572 NJF65567:NJF65572 NTB65567:NTB65572 OCX65567:OCX65572 OMT65567:OMT65572 OWP65567:OWP65572 PGL65567:PGL65572 PQH65567:PQH65572 QAD65567:QAD65572 QJZ65567:QJZ65572 QTV65567:QTV65572 RDR65567:RDR65572 RNN65567:RNN65572 RXJ65567:RXJ65572 SHF65567:SHF65572 SRB65567:SRB65572 TAX65567:TAX65572 TKT65567:TKT65572 TUP65567:TUP65572 UEL65567:UEL65572 UOH65567:UOH65572 UYD65567:UYD65572 VHZ65567:VHZ65572 VRV65567:VRV65572 WBR65567:WBR65572 WLN65567:WLN65572 WVJ65567:WVJ65572 B131103:B131108 IX131103:IX131108 ST131103:ST131108 ACP131103:ACP131108 AML131103:AML131108 AWH131103:AWH131108 BGD131103:BGD131108 BPZ131103:BPZ131108 BZV131103:BZV131108 CJR131103:CJR131108 CTN131103:CTN131108 DDJ131103:DDJ131108 DNF131103:DNF131108 DXB131103:DXB131108 EGX131103:EGX131108 EQT131103:EQT131108 FAP131103:FAP131108 FKL131103:FKL131108 FUH131103:FUH131108 GED131103:GED131108 GNZ131103:GNZ131108 GXV131103:GXV131108 HHR131103:HHR131108 HRN131103:HRN131108 IBJ131103:IBJ131108 ILF131103:ILF131108 IVB131103:IVB131108 JEX131103:JEX131108 JOT131103:JOT131108 JYP131103:JYP131108 KIL131103:KIL131108 KSH131103:KSH131108 LCD131103:LCD131108 LLZ131103:LLZ131108 LVV131103:LVV131108 MFR131103:MFR131108 MPN131103:MPN131108 MZJ131103:MZJ131108 NJF131103:NJF131108 NTB131103:NTB131108 OCX131103:OCX131108 OMT131103:OMT131108 OWP131103:OWP131108 PGL131103:PGL131108 PQH131103:PQH131108 QAD131103:QAD131108 QJZ131103:QJZ131108 QTV131103:QTV131108 RDR131103:RDR131108 RNN131103:RNN131108 RXJ131103:RXJ131108 SHF131103:SHF131108 SRB131103:SRB131108 TAX131103:TAX131108 TKT131103:TKT131108 TUP131103:TUP131108 UEL131103:UEL131108 UOH131103:UOH131108 UYD131103:UYD131108 VHZ131103:VHZ131108 VRV131103:VRV131108 WBR131103:WBR131108 WLN131103:WLN131108 WVJ131103:WVJ131108 B196639:B196644 IX196639:IX196644 ST196639:ST196644 ACP196639:ACP196644 AML196639:AML196644 AWH196639:AWH196644 BGD196639:BGD196644 BPZ196639:BPZ196644 BZV196639:BZV196644 CJR196639:CJR196644 CTN196639:CTN196644 DDJ196639:DDJ196644 DNF196639:DNF196644 DXB196639:DXB196644 EGX196639:EGX196644 EQT196639:EQT196644 FAP196639:FAP196644 FKL196639:FKL196644 FUH196639:FUH196644 GED196639:GED196644 GNZ196639:GNZ196644 GXV196639:GXV196644 HHR196639:HHR196644 HRN196639:HRN196644 IBJ196639:IBJ196644 ILF196639:ILF196644 IVB196639:IVB196644 JEX196639:JEX196644 JOT196639:JOT196644 JYP196639:JYP196644 KIL196639:KIL196644 KSH196639:KSH196644 LCD196639:LCD196644 LLZ196639:LLZ196644 LVV196639:LVV196644 MFR196639:MFR196644 MPN196639:MPN196644 MZJ196639:MZJ196644 NJF196639:NJF196644 NTB196639:NTB196644 OCX196639:OCX196644 OMT196639:OMT196644 OWP196639:OWP196644 PGL196639:PGL196644 PQH196639:PQH196644 QAD196639:QAD196644 QJZ196639:QJZ196644 QTV196639:QTV196644 RDR196639:RDR196644 RNN196639:RNN196644 RXJ196639:RXJ196644 SHF196639:SHF196644 SRB196639:SRB196644 TAX196639:TAX196644 TKT196639:TKT196644 TUP196639:TUP196644 UEL196639:UEL196644 UOH196639:UOH196644 UYD196639:UYD196644 VHZ196639:VHZ196644 VRV196639:VRV196644 WBR196639:WBR196644 WLN196639:WLN196644 WVJ196639:WVJ196644 B262175:B262180 IX262175:IX262180 ST262175:ST262180 ACP262175:ACP262180 AML262175:AML262180 AWH262175:AWH262180 BGD262175:BGD262180 BPZ262175:BPZ262180 BZV262175:BZV262180 CJR262175:CJR262180 CTN262175:CTN262180 DDJ262175:DDJ262180 DNF262175:DNF262180 DXB262175:DXB262180 EGX262175:EGX262180 EQT262175:EQT262180 FAP262175:FAP262180 FKL262175:FKL262180 FUH262175:FUH262180 GED262175:GED262180 GNZ262175:GNZ262180 GXV262175:GXV262180 HHR262175:HHR262180 HRN262175:HRN262180 IBJ262175:IBJ262180 ILF262175:ILF262180 IVB262175:IVB262180 JEX262175:JEX262180 JOT262175:JOT262180 JYP262175:JYP262180 KIL262175:KIL262180 KSH262175:KSH262180 LCD262175:LCD262180 LLZ262175:LLZ262180 LVV262175:LVV262180 MFR262175:MFR262180 MPN262175:MPN262180 MZJ262175:MZJ262180 NJF262175:NJF262180 NTB262175:NTB262180 OCX262175:OCX262180 OMT262175:OMT262180 OWP262175:OWP262180 PGL262175:PGL262180 PQH262175:PQH262180 QAD262175:QAD262180 QJZ262175:QJZ262180 QTV262175:QTV262180 RDR262175:RDR262180 RNN262175:RNN262180 RXJ262175:RXJ262180 SHF262175:SHF262180 SRB262175:SRB262180 TAX262175:TAX262180 TKT262175:TKT262180 TUP262175:TUP262180 UEL262175:UEL262180 UOH262175:UOH262180 UYD262175:UYD262180 VHZ262175:VHZ262180 VRV262175:VRV262180 WBR262175:WBR262180 WLN262175:WLN262180 WVJ262175:WVJ262180 B327711:B327716 IX327711:IX327716 ST327711:ST327716 ACP327711:ACP327716 AML327711:AML327716 AWH327711:AWH327716 BGD327711:BGD327716 BPZ327711:BPZ327716 BZV327711:BZV327716 CJR327711:CJR327716 CTN327711:CTN327716 DDJ327711:DDJ327716 DNF327711:DNF327716 DXB327711:DXB327716 EGX327711:EGX327716 EQT327711:EQT327716 FAP327711:FAP327716 FKL327711:FKL327716 FUH327711:FUH327716 GED327711:GED327716 GNZ327711:GNZ327716 GXV327711:GXV327716 HHR327711:HHR327716 HRN327711:HRN327716 IBJ327711:IBJ327716 ILF327711:ILF327716 IVB327711:IVB327716 JEX327711:JEX327716 JOT327711:JOT327716 JYP327711:JYP327716 KIL327711:KIL327716 KSH327711:KSH327716 LCD327711:LCD327716 LLZ327711:LLZ327716 LVV327711:LVV327716 MFR327711:MFR327716 MPN327711:MPN327716 MZJ327711:MZJ327716 NJF327711:NJF327716 NTB327711:NTB327716 OCX327711:OCX327716 OMT327711:OMT327716 OWP327711:OWP327716 PGL327711:PGL327716 PQH327711:PQH327716 QAD327711:QAD327716 QJZ327711:QJZ327716 QTV327711:QTV327716 RDR327711:RDR327716 RNN327711:RNN327716 RXJ327711:RXJ327716 SHF327711:SHF327716 SRB327711:SRB327716 TAX327711:TAX327716 TKT327711:TKT327716 TUP327711:TUP327716 UEL327711:UEL327716 UOH327711:UOH327716 UYD327711:UYD327716 VHZ327711:VHZ327716 VRV327711:VRV327716 WBR327711:WBR327716 WLN327711:WLN327716 WVJ327711:WVJ327716 B393247:B393252 IX393247:IX393252 ST393247:ST393252 ACP393247:ACP393252 AML393247:AML393252 AWH393247:AWH393252 BGD393247:BGD393252 BPZ393247:BPZ393252 BZV393247:BZV393252 CJR393247:CJR393252 CTN393247:CTN393252 DDJ393247:DDJ393252 DNF393247:DNF393252 DXB393247:DXB393252 EGX393247:EGX393252 EQT393247:EQT393252 FAP393247:FAP393252 FKL393247:FKL393252 FUH393247:FUH393252 GED393247:GED393252 GNZ393247:GNZ393252 GXV393247:GXV393252 HHR393247:HHR393252 HRN393247:HRN393252 IBJ393247:IBJ393252 ILF393247:ILF393252 IVB393247:IVB393252 JEX393247:JEX393252 JOT393247:JOT393252 JYP393247:JYP393252 KIL393247:KIL393252 KSH393247:KSH393252 LCD393247:LCD393252 LLZ393247:LLZ393252 LVV393247:LVV393252 MFR393247:MFR393252 MPN393247:MPN393252 MZJ393247:MZJ393252 NJF393247:NJF393252 NTB393247:NTB393252 OCX393247:OCX393252 OMT393247:OMT393252 OWP393247:OWP393252 PGL393247:PGL393252 PQH393247:PQH393252 QAD393247:QAD393252 QJZ393247:QJZ393252 QTV393247:QTV393252 RDR393247:RDR393252 RNN393247:RNN393252 RXJ393247:RXJ393252 SHF393247:SHF393252 SRB393247:SRB393252 TAX393247:TAX393252 TKT393247:TKT393252 TUP393247:TUP393252 UEL393247:UEL393252 UOH393247:UOH393252 UYD393247:UYD393252 VHZ393247:VHZ393252 VRV393247:VRV393252 WBR393247:WBR393252 WLN393247:WLN393252 WVJ393247:WVJ393252 B458783:B458788 IX458783:IX458788 ST458783:ST458788 ACP458783:ACP458788 AML458783:AML458788 AWH458783:AWH458788 BGD458783:BGD458788 BPZ458783:BPZ458788 BZV458783:BZV458788 CJR458783:CJR458788 CTN458783:CTN458788 DDJ458783:DDJ458788 DNF458783:DNF458788 DXB458783:DXB458788 EGX458783:EGX458788 EQT458783:EQT458788 FAP458783:FAP458788 FKL458783:FKL458788 FUH458783:FUH458788 GED458783:GED458788 GNZ458783:GNZ458788 GXV458783:GXV458788 HHR458783:HHR458788 HRN458783:HRN458788 IBJ458783:IBJ458788 ILF458783:ILF458788 IVB458783:IVB458788 JEX458783:JEX458788 JOT458783:JOT458788 JYP458783:JYP458788 KIL458783:KIL458788 KSH458783:KSH458788 LCD458783:LCD458788 LLZ458783:LLZ458788 LVV458783:LVV458788 MFR458783:MFR458788 MPN458783:MPN458788 MZJ458783:MZJ458788 NJF458783:NJF458788 NTB458783:NTB458788 OCX458783:OCX458788 OMT458783:OMT458788 OWP458783:OWP458788 PGL458783:PGL458788 PQH458783:PQH458788 QAD458783:QAD458788 QJZ458783:QJZ458788 QTV458783:QTV458788 RDR458783:RDR458788 RNN458783:RNN458788 RXJ458783:RXJ458788 SHF458783:SHF458788 SRB458783:SRB458788 TAX458783:TAX458788 TKT458783:TKT458788 TUP458783:TUP458788 UEL458783:UEL458788 UOH458783:UOH458788 UYD458783:UYD458788 VHZ458783:VHZ458788 VRV458783:VRV458788 WBR458783:WBR458788 WLN458783:WLN458788 WVJ458783:WVJ458788 B524319:B524324 IX524319:IX524324 ST524319:ST524324 ACP524319:ACP524324 AML524319:AML524324 AWH524319:AWH524324 BGD524319:BGD524324 BPZ524319:BPZ524324 BZV524319:BZV524324 CJR524319:CJR524324 CTN524319:CTN524324 DDJ524319:DDJ524324 DNF524319:DNF524324 DXB524319:DXB524324 EGX524319:EGX524324 EQT524319:EQT524324 FAP524319:FAP524324 FKL524319:FKL524324 FUH524319:FUH524324 GED524319:GED524324 GNZ524319:GNZ524324 GXV524319:GXV524324 HHR524319:HHR524324 HRN524319:HRN524324 IBJ524319:IBJ524324 ILF524319:ILF524324 IVB524319:IVB524324 JEX524319:JEX524324 JOT524319:JOT524324 JYP524319:JYP524324 KIL524319:KIL524324 KSH524319:KSH524324 LCD524319:LCD524324 LLZ524319:LLZ524324 LVV524319:LVV524324 MFR524319:MFR524324 MPN524319:MPN524324 MZJ524319:MZJ524324 NJF524319:NJF524324 NTB524319:NTB524324 OCX524319:OCX524324 OMT524319:OMT524324 OWP524319:OWP524324 PGL524319:PGL524324 PQH524319:PQH524324 QAD524319:QAD524324 QJZ524319:QJZ524324 QTV524319:QTV524324 RDR524319:RDR524324 RNN524319:RNN524324 RXJ524319:RXJ524324 SHF524319:SHF524324 SRB524319:SRB524324 TAX524319:TAX524324 TKT524319:TKT524324 TUP524319:TUP524324 UEL524319:UEL524324 UOH524319:UOH524324 UYD524319:UYD524324 VHZ524319:VHZ524324 VRV524319:VRV524324 WBR524319:WBR524324 WLN524319:WLN524324 WVJ524319:WVJ524324 B589855:B589860 IX589855:IX589860 ST589855:ST589860 ACP589855:ACP589860 AML589855:AML589860 AWH589855:AWH589860 BGD589855:BGD589860 BPZ589855:BPZ589860 BZV589855:BZV589860 CJR589855:CJR589860 CTN589855:CTN589860 DDJ589855:DDJ589860 DNF589855:DNF589860 DXB589855:DXB589860 EGX589855:EGX589860 EQT589855:EQT589860 FAP589855:FAP589860 FKL589855:FKL589860 FUH589855:FUH589860 GED589855:GED589860 GNZ589855:GNZ589860 GXV589855:GXV589860 HHR589855:HHR589860 HRN589855:HRN589860 IBJ589855:IBJ589860 ILF589855:ILF589860 IVB589855:IVB589860 JEX589855:JEX589860 JOT589855:JOT589860 JYP589855:JYP589860 KIL589855:KIL589860 KSH589855:KSH589860 LCD589855:LCD589860 LLZ589855:LLZ589860 LVV589855:LVV589860 MFR589855:MFR589860 MPN589855:MPN589860 MZJ589855:MZJ589860 NJF589855:NJF589860 NTB589855:NTB589860 OCX589855:OCX589860 OMT589855:OMT589860 OWP589855:OWP589860 PGL589855:PGL589860 PQH589855:PQH589860 QAD589855:QAD589860 QJZ589855:QJZ589860 QTV589855:QTV589860 RDR589855:RDR589860 RNN589855:RNN589860 RXJ589855:RXJ589860 SHF589855:SHF589860 SRB589855:SRB589860 TAX589855:TAX589860 TKT589855:TKT589860 TUP589855:TUP589860 UEL589855:UEL589860 UOH589855:UOH589860 UYD589855:UYD589860 VHZ589855:VHZ589860 VRV589855:VRV589860 WBR589855:WBR589860 WLN589855:WLN589860 WVJ589855:WVJ589860 B655391:B655396 IX655391:IX655396 ST655391:ST655396 ACP655391:ACP655396 AML655391:AML655396 AWH655391:AWH655396 BGD655391:BGD655396 BPZ655391:BPZ655396 BZV655391:BZV655396 CJR655391:CJR655396 CTN655391:CTN655396 DDJ655391:DDJ655396 DNF655391:DNF655396 DXB655391:DXB655396 EGX655391:EGX655396 EQT655391:EQT655396 FAP655391:FAP655396 FKL655391:FKL655396 FUH655391:FUH655396 GED655391:GED655396 GNZ655391:GNZ655396 GXV655391:GXV655396 HHR655391:HHR655396 HRN655391:HRN655396 IBJ655391:IBJ655396 ILF655391:ILF655396 IVB655391:IVB655396 JEX655391:JEX655396 JOT655391:JOT655396 JYP655391:JYP655396 KIL655391:KIL655396 KSH655391:KSH655396 LCD655391:LCD655396 LLZ655391:LLZ655396 LVV655391:LVV655396 MFR655391:MFR655396 MPN655391:MPN655396 MZJ655391:MZJ655396 NJF655391:NJF655396 NTB655391:NTB655396 OCX655391:OCX655396 OMT655391:OMT655396 OWP655391:OWP655396 PGL655391:PGL655396 PQH655391:PQH655396 QAD655391:QAD655396 QJZ655391:QJZ655396 QTV655391:QTV655396 RDR655391:RDR655396 RNN655391:RNN655396 RXJ655391:RXJ655396 SHF655391:SHF655396 SRB655391:SRB655396 TAX655391:TAX655396 TKT655391:TKT655396 TUP655391:TUP655396 UEL655391:UEL655396 UOH655391:UOH655396 UYD655391:UYD655396 VHZ655391:VHZ655396 VRV655391:VRV655396 WBR655391:WBR655396 WLN655391:WLN655396 WVJ655391:WVJ655396 B720927:B720932 IX720927:IX720932 ST720927:ST720932 ACP720927:ACP720932 AML720927:AML720932 AWH720927:AWH720932 BGD720927:BGD720932 BPZ720927:BPZ720932 BZV720927:BZV720932 CJR720927:CJR720932 CTN720927:CTN720932 DDJ720927:DDJ720932 DNF720927:DNF720932 DXB720927:DXB720932 EGX720927:EGX720932 EQT720927:EQT720932 FAP720927:FAP720932 FKL720927:FKL720932 FUH720927:FUH720932 GED720927:GED720932 GNZ720927:GNZ720932 GXV720927:GXV720932 HHR720927:HHR720932 HRN720927:HRN720932 IBJ720927:IBJ720932 ILF720927:ILF720932 IVB720927:IVB720932 JEX720927:JEX720932 JOT720927:JOT720932 JYP720927:JYP720932 KIL720927:KIL720932 KSH720927:KSH720932 LCD720927:LCD720932 LLZ720927:LLZ720932 LVV720927:LVV720932 MFR720927:MFR720932 MPN720927:MPN720932 MZJ720927:MZJ720932 NJF720927:NJF720932 NTB720927:NTB720932 OCX720927:OCX720932 OMT720927:OMT720932 OWP720927:OWP720932 PGL720927:PGL720932 PQH720927:PQH720932 QAD720927:QAD720932 QJZ720927:QJZ720932 QTV720927:QTV720932 RDR720927:RDR720932 RNN720927:RNN720932 RXJ720927:RXJ720932 SHF720927:SHF720932 SRB720927:SRB720932 TAX720927:TAX720932 TKT720927:TKT720932 TUP720927:TUP720932 UEL720927:UEL720932 UOH720927:UOH720932 UYD720927:UYD720932 VHZ720927:VHZ720932 VRV720927:VRV720932 WBR720927:WBR720932 WLN720927:WLN720932 WVJ720927:WVJ720932 B786463:B786468 IX786463:IX786468 ST786463:ST786468 ACP786463:ACP786468 AML786463:AML786468 AWH786463:AWH786468 BGD786463:BGD786468 BPZ786463:BPZ786468 BZV786463:BZV786468 CJR786463:CJR786468 CTN786463:CTN786468 DDJ786463:DDJ786468 DNF786463:DNF786468 DXB786463:DXB786468 EGX786463:EGX786468 EQT786463:EQT786468 FAP786463:FAP786468 FKL786463:FKL786468 FUH786463:FUH786468 GED786463:GED786468 GNZ786463:GNZ786468 GXV786463:GXV786468 HHR786463:HHR786468 HRN786463:HRN786468 IBJ786463:IBJ786468 ILF786463:ILF786468 IVB786463:IVB786468 JEX786463:JEX786468 JOT786463:JOT786468 JYP786463:JYP786468 KIL786463:KIL786468 KSH786463:KSH786468 LCD786463:LCD786468 LLZ786463:LLZ786468 LVV786463:LVV786468 MFR786463:MFR786468 MPN786463:MPN786468 MZJ786463:MZJ786468 NJF786463:NJF786468 NTB786463:NTB786468 OCX786463:OCX786468 OMT786463:OMT786468 OWP786463:OWP786468 PGL786463:PGL786468 PQH786463:PQH786468 QAD786463:QAD786468 QJZ786463:QJZ786468 QTV786463:QTV786468 RDR786463:RDR786468 RNN786463:RNN786468 RXJ786463:RXJ786468 SHF786463:SHF786468 SRB786463:SRB786468 TAX786463:TAX786468 TKT786463:TKT786468 TUP786463:TUP786468 UEL786463:UEL786468 UOH786463:UOH786468 UYD786463:UYD786468 VHZ786463:VHZ786468 VRV786463:VRV786468 WBR786463:WBR786468 WLN786463:WLN786468 WVJ786463:WVJ786468 B851999:B852004 IX851999:IX852004 ST851999:ST852004 ACP851999:ACP852004 AML851999:AML852004 AWH851999:AWH852004 BGD851999:BGD852004 BPZ851999:BPZ852004 BZV851999:BZV852004 CJR851999:CJR852004 CTN851999:CTN852004 DDJ851999:DDJ852004 DNF851999:DNF852004 DXB851999:DXB852004 EGX851999:EGX852004 EQT851999:EQT852004 FAP851999:FAP852004 FKL851999:FKL852004 FUH851999:FUH852004 GED851999:GED852004 GNZ851999:GNZ852004 GXV851999:GXV852004 HHR851999:HHR852004 HRN851999:HRN852004 IBJ851999:IBJ852004 ILF851999:ILF852004 IVB851999:IVB852004 JEX851999:JEX852004 JOT851999:JOT852004 JYP851999:JYP852004 KIL851999:KIL852004 KSH851999:KSH852004 LCD851999:LCD852004 LLZ851999:LLZ852004 LVV851999:LVV852004 MFR851999:MFR852004 MPN851999:MPN852004 MZJ851999:MZJ852004 NJF851999:NJF852004 NTB851999:NTB852004 OCX851999:OCX852004 OMT851999:OMT852004 OWP851999:OWP852004 PGL851999:PGL852004 PQH851999:PQH852004 QAD851999:QAD852004 QJZ851999:QJZ852004 QTV851999:QTV852004 RDR851999:RDR852004 RNN851999:RNN852004 RXJ851999:RXJ852004 SHF851999:SHF852004 SRB851999:SRB852004 TAX851999:TAX852004 TKT851999:TKT852004 TUP851999:TUP852004 UEL851999:UEL852004 UOH851999:UOH852004 UYD851999:UYD852004 VHZ851999:VHZ852004 VRV851999:VRV852004 WBR851999:WBR852004 WLN851999:WLN852004 WVJ851999:WVJ852004 B917535:B917540 IX917535:IX917540 ST917535:ST917540 ACP917535:ACP917540 AML917535:AML917540 AWH917535:AWH917540 BGD917535:BGD917540 BPZ917535:BPZ917540 BZV917535:BZV917540 CJR917535:CJR917540 CTN917535:CTN917540 DDJ917535:DDJ917540 DNF917535:DNF917540 DXB917535:DXB917540 EGX917535:EGX917540 EQT917535:EQT917540 FAP917535:FAP917540 FKL917535:FKL917540 FUH917535:FUH917540 GED917535:GED917540 GNZ917535:GNZ917540 GXV917535:GXV917540 HHR917535:HHR917540 HRN917535:HRN917540 IBJ917535:IBJ917540 ILF917535:ILF917540 IVB917535:IVB917540 JEX917535:JEX917540 JOT917535:JOT917540 JYP917535:JYP917540 KIL917535:KIL917540 KSH917535:KSH917540 LCD917535:LCD917540 LLZ917535:LLZ917540 LVV917535:LVV917540 MFR917535:MFR917540 MPN917535:MPN917540 MZJ917535:MZJ917540 NJF917535:NJF917540 NTB917535:NTB917540 OCX917535:OCX917540 OMT917535:OMT917540 OWP917535:OWP917540 PGL917535:PGL917540 PQH917535:PQH917540 QAD917535:QAD917540 QJZ917535:QJZ917540 QTV917535:QTV917540 RDR917535:RDR917540 RNN917535:RNN917540 RXJ917535:RXJ917540 SHF917535:SHF917540 SRB917535:SRB917540 TAX917535:TAX917540 TKT917535:TKT917540 TUP917535:TUP917540 UEL917535:UEL917540 UOH917535:UOH917540 UYD917535:UYD917540 VHZ917535:VHZ917540 VRV917535:VRV917540 WBR917535:WBR917540 WLN917535:WLN917540 WVJ917535:WVJ917540 B983071:B983076 IX983071:IX983076 ST983071:ST983076 ACP983071:ACP983076 AML983071:AML983076 AWH983071:AWH983076 BGD983071:BGD983076 BPZ983071:BPZ983076 BZV983071:BZV983076 CJR983071:CJR983076 CTN983071:CTN983076 DDJ983071:DDJ983076 DNF983071:DNF983076 DXB983071:DXB983076 EGX983071:EGX983076 EQT983071:EQT983076 FAP983071:FAP983076 FKL983071:FKL983076 FUH983071:FUH983076 GED983071:GED983076 GNZ983071:GNZ983076 GXV983071:GXV983076 HHR983071:HHR983076 HRN983071:HRN983076 IBJ983071:IBJ983076 ILF983071:ILF983076 IVB983071:IVB983076 JEX983071:JEX983076 JOT983071:JOT983076 JYP983071:JYP983076 KIL983071:KIL983076 KSH983071:KSH983076 LCD983071:LCD983076 LLZ983071:LLZ983076 LVV983071:LVV983076 MFR983071:MFR983076 MPN983071:MPN983076 MZJ983071:MZJ983076 NJF983071:NJF983076 NTB983071:NTB983076 OCX983071:OCX983076 OMT983071:OMT983076 OWP983071:OWP983076 PGL983071:PGL983076 PQH983071:PQH983076 QAD983071:QAD983076 QJZ983071:QJZ983076 QTV983071:QTV983076 RDR983071:RDR983076 RNN983071:RNN983076 RXJ983071:RXJ983076 SHF983071:SHF983076 SRB983071:SRB983076 TAX983071:TAX983076 TKT983071:TKT983076 TUP983071:TUP983076 UEL983071:UEL983076 UOH983071:UOH983076 UYD983071:UYD983076 VHZ983071:VHZ983076 VRV983071:VRV983076 WBR983071:WBR983076 WLN983071:WLN983076 WVJ983071:WVJ983076 B43:B48 IX43:IX48 ST43:ST48 ACP43:ACP48 AML43:AML48 AWH43:AWH48 BGD43:BGD48 BPZ43:BPZ48 BZV43:BZV48 CJR43:CJR48 CTN43:CTN48 DDJ43:DDJ48 DNF43:DNF48 DXB43:DXB48 EGX43:EGX48 EQT43:EQT48 FAP43:FAP48 FKL43:FKL48 FUH43:FUH48 GED43:GED48 GNZ43:GNZ48 GXV43:GXV48 HHR43:HHR48 HRN43:HRN48 IBJ43:IBJ48 ILF43:ILF48 IVB43:IVB48 JEX43:JEX48 JOT43:JOT48 JYP43:JYP48 KIL43:KIL48 KSH43:KSH48 LCD43:LCD48 LLZ43:LLZ48 LVV43:LVV48 MFR43:MFR48 MPN43:MPN48 MZJ43:MZJ48 NJF43:NJF48 NTB43:NTB48 OCX43:OCX48 OMT43:OMT48 OWP43:OWP48 PGL43:PGL48 PQH43:PQH48 QAD43:QAD48 QJZ43:QJZ48 QTV43:QTV48 RDR43:RDR48 RNN43:RNN48 RXJ43:RXJ48 SHF43:SHF48 SRB43:SRB48 TAX43:TAX48 TKT43:TKT48 TUP43:TUP48 UEL43:UEL48 UOH43:UOH48 UYD43:UYD48 VHZ43:VHZ48 VRV43:VRV48 WBR43:WBR48 WLN43:WLN48 WVJ43:WVJ48 B65579:B65584 IX65579:IX65584 ST65579:ST65584 ACP65579:ACP65584 AML65579:AML65584 AWH65579:AWH65584 BGD65579:BGD65584 BPZ65579:BPZ65584 BZV65579:BZV65584 CJR65579:CJR65584 CTN65579:CTN65584 DDJ65579:DDJ65584 DNF65579:DNF65584 DXB65579:DXB65584 EGX65579:EGX65584 EQT65579:EQT65584 FAP65579:FAP65584 FKL65579:FKL65584 FUH65579:FUH65584 GED65579:GED65584 GNZ65579:GNZ65584 GXV65579:GXV65584 HHR65579:HHR65584 HRN65579:HRN65584 IBJ65579:IBJ65584 ILF65579:ILF65584 IVB65579:IVB65584 JEX65579:JEX65584 JOT65579:JOT65584 JYP65579:JYP65584 KIL65579:KIL65584 KSH65579:KSH65584 LCD65579:LCD65584 LLZ65579:LLZ65584 LVV65579:LVV65584 MFR65579:MFR65584 MPN65579:MPN65584 MZJ65579:MZJ65584 NJF65579:NJF65584 NTB65579:NTB65584 OCX65579:OCX65584 OMT65579:OMT65584 OWP65579:OWP65584 PGL65579:PGL65584 PQH65579:PQH65584 QAD65579:QAD65584 QJZ65579:QJZ65584 QTV65579:QTV65584 RDR65579:RDR65584 RNN65579:RNN65584 RXJ65579:RXJ65584 SHF65579:SHF65584 SRB65579:SRB65584 TAX65579:TAX65584 TKT65579:TKT65584 TUP65579:TUP65584 UEL65579:UEL65584 UOH65579:UOH65584 UYD65579:UYD65584 VHZ65579:VHZ65584 VRV65579:VRV65584 WBR65579:WBR65584 WLN65579:WLN65584 WVJ65579:WVJ65584 B131115:B131120 IX131115:IX131120 ST131115:ST131120 ACP131115:ACP131120 AML131115:AML131120 AWH131115:AWH131120 BGD131115:BGD131120 BPZ131115:BPZ131120 BZV131115:BZV131120 CJR131115:CJR131120 CTN131115:CTN131120 DDJ131115:DDJ131120 DNF131115:DNF131120 DXB131115:DXB131120 EGX131115:EGX131120 EQT131115:EQT131120 FAP131115:FAP131120 FKL131115:FKL131120 FUH131115:FUH131120 GED131115:GED131120 GNZ131115:GNZ131120 GXV131115:GXV131120 HHR131115:HHR131120 HRN131115:HRN131120 IBJ131115:IBJ131120 ILF131115:ILF131120 IVB131115:IVB131120 JEX131115:JEX131120 JOT131115:JOT131120 JYP131115:JYP131120 KIL131115:KIL131120 KSH131115:KSH131120 LCD131115:LCD131120 LLZ131115:LLZ131120 LVV131115:LVV131120 MFR131115:MFR131120 MPN131115:MPN131120 MZJ131115:MZJ131120 NJF131115:NJF131120 NTB131115:NTB131120 OCX131115:OCX131120 OMT131115:OMT131120 OWP131115:OWP131120 PGL131115:PGL131120 PQH131115:PQH131120 QAD131115:QAD131120 QJZ131115:QJZ131120 QTV131115:QTV131120 RDR131115:RDR131120 RNN131115:RNN131120 RXJ131115:RXJ131120 SHF131115:SHF131120 SRB131115:SRB131120 TAX131115:TAX131120 TKT131115:TKT131120 TUP131115:TUP131120 UEL131115:UEL131120 UOH131115:UOH131120 UYD131115:UYD131120 VHZ131115:VHZ131120 VRV131115:VRV131120 WBR131115:WBR131120 WLN131115:WLN131120 WVJ131115:WVJ131120 B196651:B196656 IX196651:IX196656 ST196651:ST196656 ACP196651:ACP196656 AML196651:AML196656 AWH196651:AWH196656 BGD196651:BGD196656 BPZ196651:BPZ196656 BZV196651:BZV196656 CJR196651:CJR196656 CTN196651:CTN196656 DDJ196651:DDJ196656 DNF196651:DNF196656 DXB196651:DXB196656 EGX196651:EGX196656 EQT196651:EQT196656 FAP196651:FAP196656 FKL196651:FKL196656 FUH196651:FUH196656 GED196651:GED196656 GNZ196651:GNZ196656 GXV196651:GXV196656 HHR196651:HHR196656 HRN196651:HRN196656 IBJ196651:IBJ196656 ILF196651:ILF196656 IVB196651:IVB196656 JEX196651:JEX196656 JOT196651:JOT196656 JYP196651:JYP196656 KIL196651:KIL196656 KSH196651:KSH196656 LCD196651:LCD196656 LLZ196651:LLZ196656 LVV196651:LVV196656 MFR196651:MFR196656 MPN196651:MPN196656 MZJ196651:MZJ196656 NJF196651:NJF196656 NTB196651:NTB196656 OCX196651:OCX196656 OMT196651:OMT196656 OWP196651:OWP196656 PGL196651:PGL196656 PQH196651:PQH196656 QAD196651:QAD196656 QJZ196651:QJZ196656 QTV196651:QTV196656 RDR196651:RDR196656 RNN196651:RNN196656 RXJ196651:RXJ196656 SHF196651:SHF196656 SRB196651:SRB196656 TAX196651:TAX196656 TKT196651:TKT196656 TUP196651:TUP196656 UEL196651:UEL196656 UOH196651:UOH196656 UYD196651:UYD196656 VHZ196651:VHZ196656 VRV196651:VRV196656 WBR196651:WBR196656 WLN196651:WLN196656 WVJ196651:WVJ196656 B262187:B262192 IX262187:IX262192 ST262187:ST262192 ACP262187:ACP262192 AML262187:AML262192 AWH262187:AWH262192 BGD262187:BGD262192 BPZ262187:BPZ262192 BZV262187:BZV262192 CJR262187:CJR262192 CTN262187:CTN262192 DDJ262187:DDJ262192 DNF262187:DNF262192 DXB262187:DXB262192 EGX262187:EGX262192 EQT262187:EQT262192 FAP262187:FAP262192 FKL262187:FKL262192 FUH262187:FUH262192 GED262187:GED262192 GNZ262187:GNZ262192 GXV262187:GXV262192 HHR262187:HHR262192 HRN262187:HRN262192 IBJ262187:IBJ262192 ILF262187:ILF262192 IVB262187:IVB262192 JEX262187:JEX262192 JOT262187:JOT262192 JYP262187:JYP262192 KIL262187:KIL262192 KSH262187:KSH262192 LCD262187:LCD262192 LLZ262187:LLZ262192 LVV262187:LVV262192 MFR262187:MFR262192 MPN262187:MPN262192 MZJ262187:MZJ262192 NJF262187:NJF262192 NTB262187:NTB262192 OCX262187:OCX262192 OMT262187:OMT262192 OWP262187:OWP262192 PGL262187:PGL262192 PQH262187:PQH262192 QAD262187:QAD262192 QJZ262187:QJZ262192 QTV262187:QTV262192 RDR262187:RDR262192 RNN262187:RNN262192 RXJ262187:RXJ262192 SHF262187:SHF262192 SRB262187:SRB262192 TAX262187:TAX262192 TKT262187:TKT262192 TUP262187:TUP262192 UEL262187:UEL262192 UOH262187:UOH262192 UYD262187:UYD262192 VHZ262187:VHZ262192 VRV262187:VRV262192 WBR262187:WBR262192 WLN262187:WLN262192 WVJ262187:WVJ262192 B327723:B327728 IX327723:IX327728 ST327723:ST327728 ACP327723:ACP327728 AML327723:AML327728 AWH327723:AWH327728 BGD327723:BGD327728 BPZ327723:BPZ327728 BZV327723:BZV327728 CJR327723:CJR327728 CTN327723:CTN327728 DDJ327723:DDJ327728 DNF327723:DNF327728 DXB327723:DXB327728 EGX327723:EGX327728 EQT327723:EQT327728 FAP327723:FAP327728 FKL327723:FKL327728 FUH327723:FUH327728 GED327723:GED327728 GNZ327723:GNZ327728 GXV327723:GXV327728 HHR327723:HHR327728 HRN327723:HRN327728 IBJ327723:IBJ327728 ILF327723:ILF327728 IVB327723:IVB327728 JEX327723:JEX327728 JOT327723:JOT327728 JYP327723:JYP327728 KIL327723:KIL327728 KSH327723:KSH327728 LCD327723:LCD327728 LLZ327723:LLZ327728 LVV327723:LVV327728 MFR327723:MFR327728 MPN327723:MPN327728 MZJ327723:MZJ327728 NJF327723:NJF327728 NTB327723:NTB327728 OCX327723:OCX327728 OMT327723:OMT327728 OWP327723:OWP327728 PGL327723:PGL327728 PQH327723:PQH327728 QAD327723:QAD327728 QJZ327723:QJZ327728 QTV327723:QTV327728 RDR327723:RDR327728 RNN327723:RNN327728 RXJ327723:RXJ327728 SHF327723:SHF327728 SRB327723:SRB327728 TAX327723:TAX327728 TKT327723:TKT327728 TUP327723:TUP327728 UEL327723:UEL327728 UOH327723:UOH327728 UYD327723:UYD327728 VHZ327723:VHZ327728 VRV327723:VRV327728 WBR327723:WBR327728 WLN327723:WLN327728 WVJ327723:WVJ327728 B393259:B393264 IX393259:IX393264 ST393259:ST393264 ACP393259:ACP393264 AML393259:AML393264 AWH393259:AWH393264 BGD393259:BGD393264 BPZ393259:BPZ393264 BZV393259:BZV393264 CJR393259:CJR393264 CTN393259:CTN393264 DDJ393259:DDJ393264 DNF393259:DNF393264 DXB393259:DXB393264 EGX393259:EGX393264 EQT393259:EQT393264 FAP393259:FAP393264 FKL393259:FKL393264 FUH393259:FUH393264 GED393259:GED393264 GNZ393259:GNZ393264 GXV393259:GXV393264 HHR393259:HHR393264 HRN393259:HRN393264 IBJ393259:IBJ393264 ILF393259:ILF393264 IVB393259:IVB393264 JEX393259:JEX393264 JOT393259:JOT393264 JYP393259:JYP393264 KIL393259:KIL393264 KSH393259:KSH393264 LCD393259:LCD393264 LLZ393259:LLZ393264 LVV393259:LVV393264 MFR393259:MFR393264 MPN393259:MPN393264 MZJ393259:MZJ393264 NJF393259:NJF393264 NTB393259:NTB393264 OCX393259:OCX393264 OMT393259:OMT393264 OWP393259:OWP393264 PGL393259:PGL393264 PQH393259:PQH393264 QAD393259:QAD393264 QJZ393259:QJZ393264 QTV393259:QTV393264 RDR393259:RDR393264 RNN393259:RNN393264 RXJ393259:RXJ393264 SHF393259:SHF393264 SRB393259:SRB393264 TAX393259:TAX393264 TKT393259:TKT393264 TUP393259:TUP393264 UEL393259:UEL393264 UOH393259:UOH393264 UYD393259:UYD393264 VHZ393259:VHZ393264 VRV393259:VRV393264 WBR393259:WBR393264 WLN393259:WLN393264 WVJ393259:WVJ393264 B458795:B458800 IX458795:IX458800 ST458795:ST458800 ACP458795:ACP458800 AML458795:AML458800 AWH458795:AWH458800 BGD458795:BGD458800 BPZ458795:BPZ458800 BZV458795:BZV458800 CJR458795:CJR458800 CTN458795:CTN458800 DDJ458795:DDJ458800 DNF458795:DNF458800 DXB458795:DXB458800 EGX458795:EGX458800 EQT458795:EQT458800 FAP458795:FAP458800 FKL458795:FKL458800 FUH458795:FUH458800 GED458795:GED458800 GNZ458795:GNZ458800 GXV458795:GXV458800 HHR458795:HHR458800 HRN458795:HRN458800 IBJ458795:IBJ458800 ILF458795:ILF458800 IVB458795:IVB458800 JEX458795:JEX458800 JOT458795:JOT458800 JYP458795:JYP458800 KIL458795:KIL458800 KSH458795:KSH458800 LCD458795:LCD458800 LLZ458795:LLZ458800 LVV458795:LVV458800 MFR458795:MFR458800 MPN458795:MPN458800 MZJ458795:MZJ458800 NJF458795:NJF458800 NTB458795:NTB458800 OCX458795:OCX458800 OMT458795:OMT458800 OWP458795:OWP458800 PGL458795:PGL458800 PQH458795:PQH458800 QAD458795:QAD458800 QJZ458795:QJZ458800 QTV458795:QTV458800 RDR458795:RDR458800 RNN458795:RNN458800 RXJ458795:RXJ458800 SHF458795:SHF458800 SRB458795:SRB458800 TAX458795:TAX458800 TKT458795:TKT458800 TUP458795:TUP458800 UEL458795:UEL458800 UOH458795:UOH458800 UYD458795:UYD458800 VHZ458795:VHZ458800 VRV458795:VRV458800 WBR458795:WBR458800 WLN458795:WLN458800 WVJ458795:WVJ458800 B524331:B524336 IX524331:IX524336 ST524331:ST524336 ACP524331:ACP524336 AML524331:AML524336 AWH524331:AWH524336 BGD524331:BGD524336 BPZ524331:BPZ524336 BZV524331:BZV524336 CJR524331:CJR524336 CTN524331:CTN524336 DDJ524331:DDJ524336 DNF524331:DNF524336 DXB524331:DXB524336 EGX524331:EGX524336 EQT524331:EQT524336 FAP524331:FAP524336 FKL524331:FKL524336 FUH524331:FUH524336 GED524331:GED524336 GNZ524331:GNZ524336 GXV524331:GXV524336 HHR524331:HHR524336 HRN524331:HRN524336 IBJ524331:IBJ524336 ILF524331:ILF524336 IVB524331:IVB524336 JEX524331:JEX524336 JOT524331:JOT524336 JYP524331:JYP524336 KIL524331:KIL524336 KSH524331:KSH524336 LCD524331:LCD524336 LLZ524331:LLZ524336 LVV524331:LVV524336 MFR524331:MFR524336 MPN524331:MPN524336 MZJ524331:MZJ524336 NJF524331:NJF524336 NTB524331:NTB524336 OCX524331:OCX524336 OMT524331:OMT524336 OWP524331:OWP524336 PGL524331:PGL524336 PQH524331:PQH524336 QAD524331:QAD524336 QJZ524331:QJZ524336 QTV524331:QTV524336 RDR524331:RDR524336 RNN524331:RNN524336 RXJ524331:RXJ524336 SHF524331:SHF524336 SRB524331:SRB524336 TAX524331:TAX524336 TKT524331:TKT524336 TUP524331:TUP524336 UEL524331:UEL524336 UOH524331:UOH524336 UYD524331:UYD524336 VHZ524331:VHZ524336 VRV524331:VRV524336 WBR524331:WBR524336 WLN524331:WLN524336 WVJ524331:WVJ524336 B589867:B589872 IX589867:IX589872 ST589867:ST589872 ACP589867:ACP589872 AML589867:AML589872 AWH589867:AWH589872 BGD589867:BGD589872 BPZ589867:BPZ589872 BZV589867:BZV589872 CJR589867:CJR589872 CTN589867:CTN589872 DDJ589867:DDJ589872 DNF589867:DNF589872 DXB589867:DXB589872 EGX589867:EGX589872 EQT589867:EQT589872 FAP589867:FAP589872 FKL589867:FKL589872 FUH589867:FUH589872 GED589867:GED589872 GNZ589867:GNZ589872 GXV589867:GXV589872 HHR589867:HHR589872 HRN589867:HRN589872 IBJ589867:IBJ589872 ILF589867:ILF589872 IVB589867:IVB589872 JEX589867:JEX589872 JOT589867:JOT589872 JYP589867:JYP589872 KIL589867:KIL589872 KSH589867:KSH589872 LCD589867:LCD589872 LLZ589867:LLZ589872 LVV589867:LVV589872 MFR589867:MFR589872 MPN589867:MPN589872 MZJ589867:MZJ589872 NJF589867:NJF589872 NTB589867:NTB589872 OCX589867:OCX589872 OMT589867:OMT589872 OWP589867:OWP589872 PGL589867:PGL589872 PQH589867:PQH589872 QAD589867:QAD589872 QJZ589867:QJZ589872 QTV589867:QTV589872 RDR589867:RDR589872 RNN589867:RNN589872 RXJ589867:RXJ589872 SHF589867:SHF589872 SRB589867:SRB589872 TAX589867:TAX589872 TKT589867:TKT589872 TUP589867:TUP589872 UEL589867:UEL589872 UOH589867:UOH589872 UYD589867:UYD589872 VHZ589867:VHZ589872 VRV589867:VRV589872 WBR589867:WBR589872 WLN589867:WLN589872 WVJ589867:WVJ589872 B655403:B655408 IX655403:IX655408 ST655403:ST655408 ACP655403:ACP655408 AML655403:AML655408 AWH655403:AWH655408 BGD655403:BGD655408 BPZ655403:BPZ655408 BZV655403:BZV655408 CJR655403:CJR655408 CTN655403:CTN655408 DDJ655403:DDJ655408 DNF655403:DNF655408 DXB655403:DXB655408 EGX655403:EGX655408 EQT655403:EQT655408 FAP655403:FAP655408 FKL655403:FKL655408 FUH655403:FUH655408 GED655403:GED655408 GNZ655403:GNZ655408 GXV655403:GXV655408 HHR655403:HHR655408 HRN655403:HRN655408 IBJ655403:IBJ655408 ILF655403:ILF655408 IVB655403:IVB655408 JEX655403:JEX655408 JOT655403:JOT655408 JYP655403:JYP655408 KIL655403:KIL655408 KSH655403:KSH655408 LCD655403:LCD655408 LLZ655403:LLZ655408 LVV655403:LVV655408 MFR655403:MFR655408 MPN655403:MPN655408 MZJ655403:MZJ655408 NJF655403:NJF655408 NTB655403:NTB655408 OCX655403:OCX655408 OMT655403:OMT655408 OWP655403:OWP655408 PGL655403:PGL655408 PQH655403:PQH655408 QAD655403:QAD655408 QJZ655403:QJZ655408 QTV655403:QTV655408 RDR655403:RDR655408 RNN655403:RNN655408 RXJ655403:RXJ655408 SHF655403:SHF655408 SRB655403:SRB655408 TAX655403:TAX655408 TKT655403:TKT655408 TUP655403:TUP655408 UEL655403:UEL655408 UOH655403:UOH655408 UYD655403:UYD655408 VHZ655403:VHZ655408 VRV655403:VRV655408 WBR655403:WBR655408 WLN655403:WLN655408 WVJ655403:WVJ655408 B720939:B720944 IX720939:IX720944 ST720939:ST720944 ACP720939:ACP720944 AML720939:AML720944 AWH720939:AWH720944 BGD720939:BGD720944 BPZ720939:BPZ720944 BZV720939:BZV720944 CJR720939:CJR720944 CTN720939:CTN720944 DDJ720939:DDJ720944 DNF720939:DNF720944 DXB720939:DXB720944 EGX720939:EGX720944 EQT720939:EQT720944 FAP720939:FAP720944 FKL720939:FKL720944 FUH720939:FUH720944 GED720939:GED720944 GNZ720939:GNZ720944 GXV720939:GXV720944 HHR720939:HHR720944 HRN720939:HRN720944 IBJ720939:IBJ720944 ILF720939:ILF720944 IVB720939:IVB720944 JEX720939:JEX720944 JOT720939:JOT720944 JYP720939:JYP720944 KIL720939:KIL720944 KSH720939:KSH720944 LCD720939:LCD720944 LLZ720939:LLZ720944 LVV720939:LVV720944 MFR720939:MFR720944 MPN720939:MPN720944 MZJ720939:MZJ720944 NJF720939:NJF720944 NTB720939:NTB720944 OCX720939:OCX720944 OMT720939:OMT720944 OWP720939:OWP720944 PGL720939:PGL720944 PQH720939:PQH720944 QAD720939:QAD720944 QJZ720939:QJZ720944 QTV720939:QTV720944 RDR720939:RDR720944 RNN720939:RNN720944 RXJ720939:RXJ720944 SHF720939:SHF720944 SRB720939:SRB720944 TAX720939:TAX720944 TKT720939:TKT720944 TUP720939:TUP720944 UEL720939:UEL720944 UOH720939:UOH720944 UYD720939:UYD720944 VHZ720939:VHZ720944 VRV720939:VRV720944 WBR720939:WBR720944 WLN720939:WLN720944 WVJ720939:WVJ720944 B786475:B786480 IX786475:IX786480 ST786475:ST786480 ACP786475:ACP786480 AML786475:AML786480 AWH786475:AWH786480 BGD786475:BGD786480 BPZ786475:BPZ786480 BZV786475:BZV786480 CJR786475:CJR786480 CTN786475:CTN786480 DDJ786475:DDJ786480 DNF786475:DNF786480 DXB786475:DXB786480 EGX786475:EGX786480 EQT786475:EQT786480 FAP786475:FAP786480 FKL786475:FKL786480 FUH786475:FUH786480 GED786475:GED786480 GNZ786475:GNZ786480 GXV786475:GXV786480 HHR786475:HHR786480 HRN786475:HRN786480 IBJ786475:IBJ786480 ILF786475:ILF786480 IVB786475:IVB786480 JEX786475:JEX786480 JOT786475:JOT786480 JYP786475:JYP786480 KIL786475:KIL786480 KSH786475:KSH786480 LCD786475:LCD786480 LLZ786475:LLZ786480 LVV786475:LVV786480 MFR786475:MFR786480 MPN786475:MPN786480 MZJ786475:MZJ786480 NJF786475:NJF786480 NTB786475:NTB786480 OCX786475:OCX786480 OMT786475:OMT786480 OWP786475:OWP786480 PGL786475:PGL786480 PQH786475:PQH786480 QAD786475:QAD786480 QJZ786475:QJZ786480 QTV786475:QTV786480 RDR786475:RDR786480 RNN786475:RNN786480 RXJ786475:RXJ786480 SHF786475:SHF786480 SRB786475:SRB786480 TAX786475:TAX786480 TKT786475:TKT786480 TUP786475:TUP786480 UEL786475:UEL786480 UOH786475:UOH786480 UYD786475:UYD786480 VHZ786475:VHZ786480 VRV786475:VRV786480 WBR786475:WBR786480 WLN786475:WLN786480 WVJ786475:WVJ786480 B852011:B852016 IX852011:IX852016 ST852011:ST852016 ACP852011:ACP852016 AML852011:AML852016 AWH852011:AWH852016 BGD852011:BGD852016 BPZ852011:BPZ852016 BZV852011:BZV852016 CJR852011:CJR852016 CTN852011:CTN852016 DDJ852011:DDJ852016 DNF852011:DNF852016 DXB852011:DXB852016 EGX852011:EGX852016 EQT852011:EQT852016 FAP852011:FAP852016 FKL852011:FKL852016 FUH852011:FUH852016 GED852011:GED852016 GNZ852011:GNZ852016 GXV852011:GXV852016 HHR852011:HHR852016 HRN852011:HRN852016 IBJ852011:IBJ852016 ILF852011:ILF852016 IVB852011:IVB852016 JEX852011:JEX852016 JOT852011:JOT852016 JYP852011:JYP852016 KIL852011:KIL852016 KSH852011:KSH852016 LCD852011:LCD852016 LLZ852011:LLZ852016 LVV852011:LVV852016 MFR852011:MFR852016 MPN852011:MPN852016 MZJ852011:MZJ852016 NJF852011:NJF852016 NTB852011:NTB852016 OCX852011:OCX852016 OMT852011:OMT852016 OWP852011:OWP852016 PGL852011:PGL852016 PQH852011:PQH852016 QAD852011:QAD852016 QJZ852011:QJZ852016 QTV852011:QTV852016 RDR852011:RDR852016 RNN852011:RNN852016 RXJ852011:RXJ852016 SHF852011:SHF852016 SRB852011:SRB852016 TAX852011:TAX852016 TKT852011:TKT852016 TUP852011:TUP852016 UEL852011:UEL852016 UOH852011:UOH852016 UYD852011:UYD852016 VHZ852011:VHZ852016 VRV852011:VRV852016 WBR852011:WBR852016 WLN852011:WLN852016 WVJ852011:WVJ852016 B917547:B917552 IX917547:IX917552 ST917547:ST917552 ACP917547:ACP917552 AML917547:AML917552 AWH917547:AWH917552 BGD917547:BGD917552 BPZ917547:BPZ917552 BZV917547:BZV917552 CJR917547:CJR917552 CTN917547:CTN917552 DDJ917547:DDJ917552 DNF917547:DNF917552 DXB917547:DXB917552 EGX917547:EGX917552 EQT917547:EQT917552 FAP917547:FAP917552 FKL917547:FKL917552 FUH917547:FUH917552 GED917547:GED917552 GNZ917547:GNZ917552 GXV917547:GXV917552 HHR917547:HHR917552 HRN917547:HRN917552 IBJ917547:IBJ917552 ILF917547:ILF917552 IVB917547:IVB917552 JEX917547:JEX917552 JOT917547:JOT917552 JYP917547:JYP917552 KIL917547:KIL917552 KSH917547:KSH917552 LCD917547:LCD917552 LLZ917547:LLZ917552 LVV917547:LVV917552 MFR917547:MFR917552 MPN917547:MPN917552 MZJ917547:MZJ917552 NJF917547:NJF917552 NTB917547:NTB917552 OCX917547:OCX917552 OMT917547:OMT917552 OWP917547:OWP917552 PGL917547:PGL917552 PQH917547:PQH917552 QAD917547:QAD917552 QJZ917547:QJZ917552 QTV917547:QTV917552 RDR917547:RDR917552 RNN917547:RNN917552 RXJ917547:RXJ917552 SHF917547:SHF917552 SRB917547:SRB917552 TAX917547:TAX917552 TKT917547:TKT917552 TUP917547:TUP917552 UEL917547:UEL917552 UOH917547:UOH917552 UYD917547:UYD917552 VHZ917547:VHZ917552 VRV917547:VRV917552 WBR917547:WBR917552 WLN917547:WLN917552 WVJ917547:WVJ917552 B983083:B983088 IX983083:IX983088 ST983083:ST983088 ACP983083:ACP983088 AML983083:AML983088 AWH983083:AWH983088 BGD983083:BGD983088 BPZ983083:BPZ983088 BZV983083:BZV983088 CJR983083:CJR983088 CTN983083:CTN983088 DDJ983083:DDJ983088 DNF983083:DNF983088 DXB983083:DXB983088 EGX983083:EGX983088 EQT983083:EQT983088 FAP983083:FAP983088 FKL983083:FKL983088 FUH983083:FUH983088 GED983083:GED983088 GNZ983083:GNZ983088 GXV983083:GXV983088 HHR983083:HHR983088 HRN983083:HRN983088 IBJ983083:IBJ983088 ILF983083:ILF983088 IVB983083:IVB983088 JEX983083:JEX983088 JOT983083:JOT983088 JYP983083:JYP983088 KIL983083:KIL983088 KSH983083:KSH983088 LCD983083:LCD983088 LLZ983083:LLZ983088 LVV983083:LVV983088 MFR983083:MFR983088 MPN983083:MPN983088 MZJ983083:MZJ983088 NJF983083:NJF983088 NTB983083:NTB983088 OCX983083:OCX983088 OMT983083:OMT983088 OWP983083:OWP983088 PGL983083:PGL983088 PQH983083:PQH983088 QAD983083:QAD983088 QJZ983083:QJZ983088 QTV983083:QTV983088 RDR983083:RDR983088 RNN983083:RNN983088 RXJ983083:RXJ983088 SHF983083:SHF983088 SRB983083:SRB983088 TAX983083:TAX983088 TKT983083:TKT983088 TUP983083:TUP983088 UEL983083:UEL983088 UOH983083:UOH983088 UYD983083:UYD983088 VHZ983083:VHZ983088 VRV983083:VRV983088 WBR983083:WBR983088 WLN983083:WLN983088 WVJ983083:WVJ983088" xr:uid="{749169BE-AE94-4AF7-8D77-B5DED3FC5906}">
      <formula1>SoilTexture7080</formula1>
    </dataValidation>
    <dataValidation type="list" allowBlank="1" showInputMessage="1" showErrorMessage="1" sqref="K40:M40 JG40:JI40 TC40:TE40 ACY40:ADA40 AMU40:AMW40 AWQ40:AWS40 BGM40:BGO40 BQI40:BQK40 CAE40:CAG40 CKA40:CKC40 CTW40:CTY40 DDS40:DDU40 DNO40:DNQ40 DXK40:DXM40 EHG40:EHI40 ERC40:ERE40 FAY40:FBA40 FKU40:FKW40 FUQ40:FUS40 GEM40:GEO40 GOI40:GOK40 GYE40:GYG40 HIA40:HIC40 HRW40:HRY40 IBS40:IBU40 ILO40:ILQ40 IVK40:IVM40 JFG40:JFI40 JPC40:JPE40 JYY40:JZA40 KIU40:KIW40 KSQ40:KSS40 LCM40:LCO40 LMI40:LMK40 LWE40:LWG40 MGA40:MGC40 MPW40:MPY40 MZS40:MZU40 NJO40:NJQ40 NTK40:NTM40 ODG40:ODI40 ONC40:ONE40 OWY40:OXA40 PGU40:PGW40 PQQ40:PQS40 QAM40:QAO40 QKI40:QKK40 QUE40:QUG40 REA40:REC40 RNW40:RNY40 RXS40:RXU40 SHO40:SHQ40 SRK40:SRM40 TBG40:TBI40 TLC40:TLE40 TUY40:TVA40 UEU40:UEW40 UOQ40:UOS40 UYM40:UYO40 VII40:VIK40 VSE40:VSG40 WCA40:WCC40 WLW40:WLY40 WVS40:WVU40 K65576:M65576 JG65576:JI65576 TC65576:TE65576 ACY65576:ADA65576 AMU65576:AMW65576 AWQ65576:AWS65576 BGM65576:BGO65576 BQI65576:BQK65576 CAE65576:CAG65576 CKA65576:CKC65576 CTW65576:CTY65576 DDS65576:DDU65576 DNO65576:DNQ65576 DXK65576:DXM65576 EHG65576:EHI65576 ERC65576:ERE65576 FAY65576:FBA65576 FKU65576:FKW65576 FUQ65576:FUS65576 GEM65576:GEO65576 GOI65576:GOK65576 GYE65576:GYG65576 HIA65576:HIC65576 HRW65576:HRY65576 IBS65576:IBU65576 ILO65576:ILQ65576 IVK65576:IVM65576 JFG65576:JFI65576 JPC65576:JPE65576 JYY65576:JZA65576 KIU65576:KIW65576 KSQ65576:KSS65576 LCM65576:LCO65576 LMI65576:LMK65576 LWE65576:LWG65576 MGA65576:MGC65576 MPW65576:MPY65576 MZS65576:MZU65576 NJO65576:NJQ65576 NTK65576:NTM65576 ODG65576:ODI65576 ONC65576:ONE65576 OWY65576:OXA65576 PGU65576:PGW65576 PQQ65576:PQS65576 QAM65576:QAO65576 QKI65576:QKK65576 QUE65576:QUG65576 REA65576:REC65576 RNW65576:RNY65576 RXS65576:RXU65576 SHO65576:SHQ65576 SRK65576:SRM65576 TBG65576:TBI65576 TLC65576:TLE65576 TUY65576:TVA65576 UEU65576:UEW65576 UOQ65576:UOS65576 UYM65576:UYO65576 VII65576:VIK65576 VSE65576:VSG65576 WCA65576:WCC65576 WLW65576:WLY65576 WVS65576:WVU65576 K131112:M131112 JG131112:JI131112 TC131112:TE131112 ACY131112:ADA131112 AMU131112:AMW131112 AWQ131112:AWS131112 BGM131112:BGO131112 BQI131112:BQK131112 CAE131112:CAG131112 CKA131112:CKC131112 CTW131112:CTY131112 DDS131112:DDU131112 DNO131112:DNQ131112 DXK131112:DXM131112 EHG131112:EHI131112 ERC131112:ERE131112 FAY131112:FBA131112 FKU131112:FKW131112 FUQ131112:FUS131112 GEM131112:GEO131112 GOI131112:GOK131112 GYE131112:GYG131112 HIA131112:HIC131112 HRW131112:HRY131112 IBS131112:IBU131112 ILO131112:ILQ131112 IVK131112:IVM131112 JFG131112:JFI131112 JPC131112:JPE131112 JYY131112:JZA131112 KIU131112:KIW131112 KSQ131112:KSS131112 LCM131112:LCO131112 LMI131112:LMK131112 LWE131112:LWG131112 MGA131112:MGC131112 MPW131112:MPY131112 MZS131112:MZU131112 NJO131112:NJQ131112 NTK131112:NTM131112 ODG131112:ODI131112 ONC131112:ONE131112 OWY131112:OXA131112 PGU131112:PGW131112 PQQ131112:PQS131112 QAM131112:QAO131112 QKI131112:QKK131112 QUE131112:QUG131112 REA131112:REC131112 RNW131112:RNY131112 RXS131112:RXU131112 SHO131112:SHQ131112 SRK131112:SRM131112 TBG131112:TBI131112 TLC131112:TLE131112 TUY131112:TVA131112 UEU131112:UEW131112 UOQ131112:UOS131112 UYM131112:UYO131112 VII131112:VIK131112 VSE131112:VSG131112 WCA131112:WCC131112 WLW131112:WLY131112 WVS131112:WVU131112 K196648:M196648 JG196648:JI196648 TC196648:TE196648 ACY196648:ADA196648 AMU196648:AMW196648 AWQ196648:AWS196648 BGM196648:BGO196648 BQI196648:BQK196648 CAE196648:CAG196648 CKA196648:CKC196648 CTW196648:CTY196648 DDS196648:DDU196648 DNO196648:DNQ196648 DXK196648:DXM196648 EHG196648:EHI196648 ERC196648:ERE196648 FAY196648:FBA196648 FKU196648:FKW196648 FUQ196648:FUS196648 GEM196648:GEO196648 GOI196648:GOK196648 GYE196648:GYG196648 HIA196648:HIC196648 HRW196648:HRY196648 IBS196648:IBU196648 ILO196648:ILQ196648 IVK196648:IVM196648 JFG196648:JFI196648 JPC196648:JPE196648 JYY196648:JZA196648 KIU196648:KIW196648 KSQ196648:KSS196648 LCM196648:LCO196648 LMI196648:LMK196648 LWE196648:LWG196648 MGA196648:MGC196648 MPW196648:MPY196648 MZS196648:MZU196648 NJO196648:NJQ196648 NTK196648:NTM196648 ODG196648:ODI196648 ONC196648:ONE196648 OWY196648:OXA196648 PGU196648:PGW196648 PQQ196648:PQS196648 QAM196648:QAO196648 QKI196648:QKK196648 QUE196648:QUG196648 REA196648:REC196648 RNW196648:RNY196648 RXS196648:RXU196648 SHO196648:SHQ196648 SRK196648:SRM196648 TBG196648:TBI196648 TLC196648:TLE196648 TUY196648:TVA196648 UEU196648:UEW196648 UOQ196648:UOS196648 UYM196648:UYO196648 VII196648:VIK196648 VSE196648:VSG196648 WCA196648:WCC196648 WLW196648:WLY196648 WVS196648:WVU196648 K262184:M262184 JG262184:JI262184 TC262184:TE262184 ACY262184:ADA262184 AMU262184:AMW262184 AWQ262184:AWS262184 BGM262184:BGO262184 BQI262184:BQK262184 CAE262184:CAG262184 CKA262184:CKC262184 CTW262184:CTY262184 DDS262184:DDU262184 DNO262184:DNQ262184 DXK262184:DXM262184 EHG262184:EHI262184 ERC262184:ERE262184 FAY262184:FBA262184 FKU262184:FKW262184 FUQ262184:FUS262184 GEM262184:GEO262184 GOI262184:GOK262184 GYE262184:GYG262184 HIA262184:HIC262184 HRW262184:HRY262184 IBS262184:IBU262184 ILO262184:ILQ262184 IVK262184:IVM262184 JFG262184:JFI262184 JPC262184:JPE262184 JYY262184:JZA262184 KIU262184:KIW262184 KSQ262184:KSS262184 LCM262184:LCO262184 LMI262184:LMK262184 LWE262184:LWG262184 MGA262184:MGC262184 MPW262184:MPY262184 MZS262184:MZU262184 NJO262184:NJQ262184 NTK262184:NTM262184 ODG262184:ODI262184 ONC262184:ONE262184 OWY262184:OXA262184 PGU262184:PGW262184 PQQ262184:PQS262184 QAM262184:QAO262184 QKI262184:QKK262184 QUE262184:QUG262184 REA262184:REC262184 RNW262184:RNY262184 RXS262184:RXU262184 SHO262184:SHQ262184 SRK262184:SRM262184 TBG262184:TBI262184 TLC262184:TLE262184 TUY262184:TVA262184 UEU262184:UEW262184 UOQ262184:UOS262184 UYM262184:UYO262184 VII262184:VIK262184 VSE262184:VSG262184 WCA262184:WCC262184 WLW262184:WLY262184 WVS262184:WVU262184 K327720:M327720 JG327720:JI327720 TC327720:TE327720 ACY327720:ADA327720 AMU327720:AMW327720 AWQ327720:AWS327720 BGM327720:BGO327720 BQI327720:BQK327720 CAE327720:CAG327720 CKA327720:CKC327720 CTW327720:CTY327720 DDS327720:DDU327720 DNO327720:DNQ327720 DXK327720:DXM327720 EHG327720:EHI327720 ERC327720:ERE327720 FAY327720:FBA327720 FKU327720:FKW327720 FUQ327720:FUS327720 GEM327720:GEO327720 GOI327720:GOK327720 GYE327720:GYG327720 HIA327720:HIC327720 HRW327720:HRY327720 IBS327720:IBU327720 ILO327720:ILQ327720 IVK327720:IVM327720 JFG327720:JFI327720 JPC327720:JPE327720 JYY327720:JZA327720 KIU327720:KIW327720 KSQ327720:KSS327720 LCM327720:LCO327720 LMI327720:LMK327720 LWE327720:LWG327720 MGA327720:MGC327720 MPW327720:MPY327720 MZS327720:MZU327720 NJO327720:NJQ327720 NTK327720:NTM327720 ODG327720:ODI327720 ONC327720:ONE327720 OWY327720:OXA327720 PGU327720:PGW327720 PQQ327720:PQS327720 QAM327720:QAO327720 QKI327720:QKK327720 QUE327720:QUG327720 REA327720:REC327720 RNW327720:RNY327720 RXS327720:RXU327720 SHO327720:SHQ327720 SRK327720:SRM327720 TBG327720:TBI327720 TLC327720:TLE327720 TUY327720:TVA327720 UEU327720:UEW327720 UOQ327720:UOS327720 UYM327720:UYO327720 VII327720:VIK327720 VSE327720:VSG327720 WCA327720:WCC327720 WLW327720:WLY327720 WVS327720:WVU327720 K393256:M393256 JG393256:JI393256 TC393256:TE393256 ACY393256:ADA393256 AMU393256:AMW393256 AWQ393256:AWS393256 BGM393256:BGO393256 BQI393256:BQK393256 CAE393256:CAG393256 CKA393256:CKC393256 CTW393256:CTY393256 DDS393256:DDU393256 DNO393256:DNQ393256 DXK393256:DXM393256 EHG393256:EHI393256 ERC393256:ERE393256 FAY393256:FBA393256 FKU393256:FKW393256 FUQ393256:FUS393256 GEM393256:GEO393256 GOI393256:GOK393256 GYE393256:GYG393256 HIA393256:HIC393256 HRW393256:HRY393256 IBS393256:IBU393256 ILO393256:ILQ393256 IVK393256:IVM393256 JFG393256:JFI393256 JPC393256:JPE393256 JYY393256:JZA393256 KIU393256:KIW393256 KSQ393256:KSS393256 LCM393256:LCO393256 LMI393256:LMK393256 LWE393256:LWG393256 MGA393256:MGC393256 MPW393256:MPY393256 MZS393256:MZU393256 NJO393256:NJQ393256 NTK393256:NTM393256 ODG393256:ODI393256 ONC393256:ONE393256 OWY393256:OXA393256 PGU393256:PGW393256 PQQ393256:PQS393256 QAM393256:QAO393256 QKI393256:QKK393256 QUE393256:QUG393256 REA393256:REC393256 RNW393256:RNY393256 RXS393256:RXU393256 SHO393256:SHQ393256 SRK393256:SRM393256 TBG393256:TBI393256 TLC393256:TLE393256 TUY393256:TVA393256 UEU393256:UEW393256 UOQ393256:UOS393256 UYM393256:UYO393256 VII393256:VIK393256 VSE393256:VSG393256 WCA393256:WCC393256 WLW393256:WLY393256 WVS393256:WVU393256 K458792:M458792 JG458792:JI458792 TC458792:TE458792 ACY458792:ADA458792 AMU458792:AMW458792 AWQ458792:AWS458792 BGM458792:BGO458792 BQI458792:BQK458792 CAE458792:CAG458792 CKA458792:CKC458792 CTW458792:CTY458792 DDS458792:DDU458792 DNO458792:DNQ458792 DXK458792:DXM458792 EHG458792:EHI458792 ERC458792:ERE458792 FAY458792:FBA458792 FKU458792:FKW458792 FUQ458792:FUS458792 GEM458792:GEO458792 GOI458792:GOK458792 GYE458792:GYG458792 HIA458792:HIC458792 HRW458792:HRY458792 IBS458792:IBU458792 ILO458792:ILQ458792 IVK458792:IVM458792 JFG458792:JFI458792 JPC458792:JPE458792 JYY458792:JZA458792 KIU458792:KIW458792 KSQ458792:KSS458792 LCM458792:LCO458792 LMI458792:LMK458792 LWE458792:LWG458792 MGA458792:MGC458792 MPW458792:MPY458792 MZS458792:MZU458792 NJO458792:NJQ458792 NTK458792:NTM458792 ODG458792:ODI458792 ONC458792:ONE458792 OWY458792:OXA458792 PGU458792:PGW458792 PQQ458792:PQS458792 QAM458792:QAO458792 QKI458792:QKK458792 QUE458792:QUG458792 REA458792:REC458792 RNW458792:RNY458792 RXS458792:RXU458792 SHO458792:SHQ458792 SRK458792:SRM458792 TBG458792:TBI458792 TLC458792:TLE458792 TUY458792:TVA458792 UEU458792:UEW458792 UOQ458792:UOS458792 UYM458792:UYO458792 VII458792:VIK458792 VSE458792:VSG458792 WCA458792:WCC458792 WLW458792:WLY458792 WVS458792:WVU458792 K524328:M524328 JG524328:JI524328 TC524328:TE524328 ACY524328:ADA524328 AMU524328:AMW524328 AWQ524328:AWS524328 BGM524328:BGO524328 BQI524328:BQK524328 CAE524328:CAG524328 CKA524328:CKC524328 CTW524328:CTY524328 DDS524328:DDU524328 DNO524328:DNQ524328 DXK524328:DXM524328 EHG524328:EHI524328 ERC524328:ERE524328 FAY524328:FBA524328 FKU524328:FKW524328 FUQ524328:FUS524328 GEM524328:GEO524328 GOI524328:GOK524328 GYE524328:GYG524328 HIA524328:HIC524328 HRW524328:HRY524328 IBS524328:IBU524328 ILO524328:ILQ524328 IVK524328:IVM524328 JFG524328:JFI524328 JPC524328:JPE524328 JYY524328:JZA524328 KIU524328:KIW524328 KSQ524328:KSS524328 LCM524328:LCO524328 LMI524328:LMK524328 LWE524328:LWG524328 MGA524328:MGC524328 MPW524328:MPY524328 MZS524328:MZU524328 NJO524328:NJQ524328 NTK524328:NTM524328 ODG524328:ODI524328 ONC524328:ONE524328 OWY524328:OXA524328 PGU524328:PGW524328 PQQ524328:PQS524328 QAM524328:QAO524328 QKI524328:QKK524328 QUE524328:QUG524328 REA524328:REC524328 RNW524328:RNY524328 RXS524328:RXU524328 SHO524328:SHQ524328 SRK524328:SRM524328 TBG524328:TBI524328 TLC524328:TLE524328 TUY524328:TVA524328 UEU524328:UEW524328 UOQ524328:UOS524328 UYM524328:UYO524328 VII524328:VIK524328 VSE524328:VSG524328 WCA524328:WCC524328 WLW524328:WLY524328 WVS524328:WVU524328 K589864:M589864 JG589864:JI589864 TC589864:TE589864 ACY589864:ADA589864 AMU589864:AMW589864 AWQ589864:AWS589864 BGM589864:BGO589864 BQI589864:BQK589864 CAE589864:CAG589864 CKA589864:CKC589864 CTW589864:CTY589864 DDS589864:DDU589864 DNO589864:DNQ589864 DXK589864:DXM589864 EHG589864:EHI589864 ERC589864:ERE589864 FAY589864:FBA589864 FKU589864:FKW589864 FUQ589864:FUS589864 GEM589864:GEO589864 GOI589864:GOK589864 GYE589864:GYG589864 HIA589864:HIC589864 HRW589864:HRY589864 IBS589864:IBU589864 ILO589864:ILQ589864 IVK589864:IVM589864 JFG589864:JFI589864 JPC589864:JPE589864 JYY589864:JZA589864 KIU589864:KIW589864 KSQ589864:KSS589864 LCM589864:LCO589864 LMI589864:LMK589864 LWE589864:LWG589864 MGA589864:MGC589864 MPW589864:MPY589864 MZS589864:MZU589864 NJO589864:NJQ589864 NTK589864:NTM589864 ODG589864:ODI589864 ONC589864:ONE589864 OWY589864:OXA589864 PGU589864:PGW589864 PQQ589864:PQS589864 QAM589864:QAO589864 QKI589864:QKK589864 QUE589864:QUG589864 REA589864:REC589864 RNW589864:RNY589864 RXS589864:RXU589864 SHO589864:SHQ589864 SRK589864:SRM589864 TBG589864:TBI589864 TLC589864:TLE589864 TUY589864:TVA589864 UEU589864:UEW589864 UOQ589864:UOS589864 UYM589864:UYO589864 VII589864:VIK589864 VSE589864:VSG589864 WCA589864:WCC589864 WLW589864:WLY589864 WVS589864:WVU589864 K655400:M655400 JG655400:JI655400 TC655400:TE655400 ACY655400:ADA655400 AMU655400:AMW655400 AWQ655400:AWS655400 BGM655400:BGO655400 BQI655400:BQK655400 CAE655400:CAG655400 CKA655400:CKC655400 CTW655400:CTY655400 DDS655400:DDU655400 DNO655400:DNQ655400 DXK655400:DXM655400 EHG655400:EHI655400 ERC655400:ERE655400 FAY655400:FBA655400 FKU655400:FKW655400 FUQ655400:FUS655400 GEM655400:GEO655400 GOI655400:GOK655400 GYE655400:GYG655400 HIA655400:HIC655400 HRW655400:HRY655400 IBS655400:IBU655400 ILO655400:ILQ655400 IVK655400:IVM655400 JFG655400:JFI655400 JPC655400:JPE655400 JYY655400:JZA655400 KIU655400:KIW655400 KSQ655400:KSS655400 LCM655400:LCO655400 LMI655400:LMK655400 LWE655400:LWG655400 MGA655400:MGC655400 MPW655400:MPY655400 MZS655400:MZU655400 NJO655400:NJQ655400 NTK655400:NTM655400 ODG655400:ODI655400 ONC655400:ONE655400 OWY655400:OXA655400 PGU655400:PGW655400 PQQ655400:PQS655400 QAM655400:QAO655400 QKI655400:QKK655400 QUE655400:QUG655400 REA655400:REC655400 RNW655400:RNY655400 RXS655400:RXU655400 SHO655400:SHQ655400 SRK655400:SRM655400 TBG655400:TBI655400 TLC655400:TLE655400 TUY655400:TVA655400 UEU655400:UEW655400 UOQ655400:UOS655400 UYM655400:UYO655400 VII655400:VIK655400 VSE655400:VSG655400 WCA655400:WCC655400 WLW655400:WLY655400 WVS655400:WVU655400 K720936:M720936 JG720936:JI720936 TC720936:TE720936 ACY720936:ADA720936 AMU720936:AMW720936 AWQ720936:AWS720936 BGM720936:BGO720936 BQI720936:BQK720936 CAE720936:CAG720936 CKA720936:CKC720936 CTW720936:CTY720936 DDS720936:DDU720936 DNO720936:DNQ720936 DXK720936:DXM720936 EHG720936:EHI720936 ERC720936:ERE720936 FAY720936:FBA720936 FKU720936:FKW720936 FUQ720936:FUS720936 GEM720936:GEO720936 GOI720936:GOK720936 GYE720936:GYG720936 HIA720936:HIC720936 HRW720936:HRY720936 IBS720936:IBU720936 ILO720936:ILQ720936 IVK720936:IVM720936 JFG720936:JFI720936 JPC720936:JPE720936 JYY720936:JZA720936 KIU720936:KIW720936 KSQ720936:KSS720936 LCM720936:LCO720936 LMI720936:LMK720936 LWE720936:LWG720936 MGA720936:MGC720936 MPW720936:MPY720936 MZS720936:MZU720936 NJO720936:NJQ720936 NTK720936:NTM720936 ODG720936:ODI720936 ONC720936:ONE720936 OWY720936:OXA720936 PGU720936:PGW720936 PQQ720936:PQS720936 QAM720936:QAO720936 QKI720936:QKK720936 QUE720936:QUG720936 REA720936:REC720936 RNW720936:RNY720936 RXS720936:RXU720936 SHO720936:SHQ720936 SRK720936:SRM720936 TBG720936:TBI720936 TLC720936:TLE720936 TUY720936:TVA720936 UEU720936:UEW720936 UOQ720936:UOS720936 UYM720936:UYO720936 VII720936:VIK720936 VSE720936:VSG720936 WCA720936:WCC720936 WLW720936:WLY720936 WVS720936:WVU720936 K786472:M786472 JG786472:JI786472 TC786472:TE786472 ACY786472:ADA786472 AMU786472:AMW786472 AWQ786472:AWS786472 BGM786472:BGO786472 BQI786472:BQK786472 CAE786472:CAG786472 CKA786472:CKC786472 CTW786472:CTY786472 DDS786472:DDU786472 DNO786472:DNQ786472 DXK786472:DXM786472 EHG786472:EHI786472 ERC786472:ERE786472 FAY786472:FBA786472 FKU786472:FKW786472 FUQ786472:FUS786472 GEM786472:GEO786472 GOI786472:GOK786472 GYE786472:GYG786472 HIA786472:HIC786472 HRW786472:HRY786472 IBS786472:IBU786472 ILO786472:ILQ786472 IVK786472:IVM786472 JFG786472:JFI786472 JPC786472:JPE786472 JYY786472:JZA786472 KIU786472:KIW786472 KSQ786472:KSS786472 LCM786472:LCO786472 LMI786472:LMK786472 LWE786472:LWG786472 MGA786472:MGC786472 MPW786472:MPY786472 MZS786472:MZU786472 NJO786472:NJQ786472 NTK786472:NTM786472 ODG786472:ODI786472 ONC786472:ONE786472 OWY786472:OXA786472 PGU786472:PGW786472 PQQ786472:PQS786472 QAM786472:QAO786472 QKI786472:QKK786472 QUE786472:QUG786472 REA786472:REC786472 RNW786472:RNY786472 RXS786472:RXU786472 SHO786472:SHQ786472 SRK786472:SRM786472 TBG786472:TBI786472 TLC786472:TLE786472 TUY786472:TVA786472 UEU786472:UEW786472 UOQ786472:UOS786472 UYM786472:UYO786472 VII786472:VIK786472 VSE786472:VSG786472 WCA786472:WCC786472 WLW786472:WLY786472 WVS786472:WVU786472 K852008:M852008 JG852008:JI852008 TC852008:TE852008 ACY852008:ADA852008 AMU852008:AMW852008 AWQ852008:AWS852008 BGM852008:BGO852008 BQI852008:BQK852008 CAE852008:CAG852008 CKA852008:CKC852008 CTW852008:CTY852008 DDS852008:DDU852008 DNO852008:DNQ852008 DXK852008:DXM852008 EHG852008:EHI852008 ERC852008:ERE852008 FAY852008:FBA852008 FKU852008:FKW852008 FUQ852008:FUS852008 GEM852008:GEO852008 GOI852008:GOK852008 GYE852008:GYG852008 HIA852008:HIC852008 HRW852008:HRY852008 IBS852008:IBU852008 ILO852008:ILQ852008 IVK852008:IVM852008 JFG852008:JFI852008 JPC852008:JPE852008 JYY852008:JZA852008 KIU852008:KIW852008 KSQ852008:KSS852008 LCM852008:LCO852008 LMI852008:LMK852008 LWE852008:LWG852008 MGA852008:MGC852008 MPW852008:MPY852008 MZS852008:MZU852008 NJO852008:NJQ852008 NTK852008:NTM852008 ODG852008:ODI852008 ONC852008:ONE852008 OWY852008:OXA852008 PGU852008:PGW852008 PQQ852008:PQS852008 QAM852008:QAO852008 QKI852008:QKK852008 QUE852008:QUG852008 REA852008:REC852008 RNW852008:RNY852008 RXS852008:RXU852008 SHO852008:SHQ852008 SRK852008:SRM852008 TBG852008:TBI852008 TLC852008:TLE852008 TUY852008:TVA852008 UEU852008:UEW852008 UOQ852008:UOS852008 UYM852008:UYO852008 VII852008:VIK852008 VSE852008:VSG852008 WCA852008:WCC852008 WLW852008:WLY852008 WVS852008:WVU852008 K917544:M917544 JG917544:JI917544 TC917544:TE917544 ACY917544:ADA917544 AMU917544:AMW917544 AWQ917544:AWS917544 BGM917544:BGO917544 BQI917544:BQK917544 CAE917544:CAG917544 CKA917544:CKC917544 CTW917544:CTY917544 DDS917544:DDU917544 DNO917544:DNQ917544 DXK917544:DXM917544 EHG917544:EHI917544 ERC917544:ERE917544 FAY917544:FBA917544 FKU917544:FKW917544 FUQ917544:FUS917544 GEM917544:GEO917544 GOI917544:GOK917544 GYE917544:GYG917544 HIA917544:HIC917544 HRW917544:HRY917544 IBS917544:IBU917544 ILO917544:ILQ917544 IVK917544:IVM917544 JFG917544:JFI917544 JPC917544:JPE917544 JYY917544:JZA917544 KIU917544:KIW917544 KSQ917544:KSS917544 LCM917544:LCO917544 LMI917544:LMK917544 LWE917544:LWG917544 MGA917544:MGC917544 MPW917544:MPY917544 MZS917544:MZU917544 NJO917544:NJQ917544 NTK917544:NTM917544 ODG917544:ODI917544 ONC917544:ONE917544 OWY917544:OXA917544 PGU917544:PGW917544 PQQ917544:PQS917544 QAM917544:QAO917544 QKI917544:QKK917544 QUE917544:QUG917544 REA917544:REC917544 RNW917544:RNY917544 RXS917544:RXU917544 SHO917544:SHQ917544 SRK917544:SRM917544 TBG917544:TBI917544 TLC917544:TLE917544 TUY917544:TVA917544 UEU917544:UEW917544 UOQ917544:UOS917544 UYM917544:UYO917544 VII917544:VIK917544 VSE917544:VSG917544 WCA917544:WCC917544 WLW917544:WLY917544 WVS917544:WVU917544 K983080:M983080 JG983080:JI983080 TC983080:TE983080 ACY983080:ADA983080 AMU983080:AMW983080 AWQ983080:AWS983080 BGM983080:BGO983080 BQI983080:BQK983080 CAE983080:CAG983080 CKA983080:CKC983080 CTW983080:CTY983080 DDS983080:DDU983080 DNO983080:DNQ983080 DXK983080:DXM983080 EHG983080:EHI983080 ERC983080:ERE983080 FAY983080:FBA983080 FKU983080:FKW983080 FUQ983080:FUS983080 GEM983080:GEO983080 GOI983080:GOK983080 GYE983080:GYG983080 HIA983080:HIC983080 HRW983080:HRY983080 IBS983080:IBU983080 ILO983080:ILQ983080 IVK983080:IVM983080 JFG983080:JFI983080 JPC983080:JPE983080 JYY983080:JZA983080 KIU983080:KIW983080 KSQ983080:KSS983080 LCM983080:LCO983080 LMI983080:LMK983080 LWE983080:LWG983080 MGA983080:MGC983080 MPW983080:MPY983080 MZS983080:MZU983080 NJO983080:NJQ983080 NTK983080:NTM983080 ODG983080:ODI983080 ONC983080:ONE983080 OWY983080:OXA983080 PGU983080:PGW983080 PQQ983080:PQS983080 QAM983080:QAO983080 QKI983080:QKK983080 QUE983080:QUG983080 REA983080:REC983080 RNW983080:RNY983080 RXS983080:RXU983080 SHO983080:SHQ983080 SRK983080:SRM983080 TBG983080:TBI983080 TLC983080:TLE983080 TUY983080:TVA983080 UEU983080:UEW983080 UOQ983080:UOS983080 UYM983080:UYO983080 VII983080:VIK983080 VSE983080:VSG983080 WCA983080:WCC983080 WLW983080:WLY983080 WVS983080:WVU983080 K28:M28 JG28:JI28 TC28:TE28 ACY28:ADA28 AMU28:AMW28 AWQ28:AWS28 BGM28:BGO28 BQI28:BQK28 CAE28:CAG28 CKA28:CKC28 CTW28:CTY28 DDS28:DDU28 DNO28:DNQ28 DXK28:DXM28 EHG28:EHI28 ERC28:ERE28 FAY28:FBA28 FKU28:FKW28 FUQ28:FUS28 GEM28:GEO28 GOI28:GOK28 GYE28:GYG28 HIA28:HIC28 HRW28:HRY28 IBS28:IBU28 ILO28:ILQ28 IVK28:IVM28 JFG28:JFI28 JPC28:JPE28 JYY28:JZA28 KIU28:KIW28 KSQ28:KSS28 LCM28:LCO28 LMI28:LMK28 LWE28:LWG28 MGA28:MGC28 MPW28:MPY28 MZS28:MZU28 NJO28:NJQ28 NTK28:NTM28 ODG28:ODI28 ONC28:ONE28 OWY28:OXA28 PGU28:PGW28 PQQ28:PQS28 QAM28:QAO28 QKI28:QKK28 QUE28:QUG28 REA28:REC28 RNW28:RNY28 RXS28:RXU28 SHO28:SHQ28 SRK28:SRM28 TBG28:TBI28 TLC28:TLE28 TUY28:TVA28 UEU28:UEW28 UOQ28:UOS28 UYM28:UYO28 VII28:VIK28 VSE28:VSG28 WCA28:WCC28 WLW28:WLY28 WVS28:WVU28 K65564:M65564 JG65564:JI65564 TC65564:TE65564 ACY65564:ADA65564 AMU65564:AMW65564 AWQ65564:AWS65564 BGM65564:BGO65564 BQI65564:BQK65564 CAE65564:CAG65564 CKA65564:CKC65564 CTW65564:CTY65564 DDS65564:DDU65564 DNO65564:DNQ65564 DXK65564:DXM65564 EHG65564:EHI65564 ERC65564:ERE65564 FAY65564:FBA65564 FKU65564:FKW65564 FUQ65564:FUS65564 GEM65564:GEO65564 GOI65564:GOK65564 GYE65564:GYG65564 HIA65564:HIC65564 HRW65564:HRY65564 IBS65564:IBU65564 ILO65564:ILQ65564 IVK65564:IVM65564 JFG65564:JFI65564 JPC65564:JPE65564 JYY65564:JZA65564 KIU65564:KIW65564 KSQ65564:KSS65564 LCM65564:LCO65564 LMI65564:LMK65564 LWE65564:LWG65564 MGA65564:MGC65564 MPW65564:MPY65564 MZS65564:MZU65564 NJO65564:NJQ65564 NTK65564:NTM65564 ODG65564:ODI65564 ONC65564:ONE65564 OWY65564:OXA65564 PGU65564:PGW65564 PQQ65564:PQS65564 QAM65564:QAO65564 QKI65564:QKK65564 QUE65564:QUG65564 REA65564:REC65564 RNW65564:RNY65564 RXS65564:RXU65564 SHO65564:SHQ65564 SRK65564:SRM65564 TBG65564:TBI65564 TLC65564:TLE65564 TUY65564:TVA65564 UEU65564:UEW65564 UOQ65564:UOS65564 UYM65564:UYO65564 VII65564:VIK65564 VSE65564:VSG65564 WCA65564:WCC65564 WLW65564:WLY65564 WVS65564:WVU65564 K131100:M131100 JG131100:JI131100 TC131100:TE131100 ACY131100:ADA131100 AMU131100:AMW131100 AWQ131100:AWS131100 BGM131100:BGO131100 BQI131100:BQK131100 CAE131100:CAG131100 CKA131100:CKC131100 CTW131100:CTY131100 DDS131100:DDU131100 DNO131100:DNQ131100 DXK131100:DXM131100 EHG131100:EHI131100 ERC131100:ERE131100 FAY131100:FBA131100 FKU131100:FKW131100 FUQ131100:FUS131100 GEM131100:GEO131100 GOI131100:GOK131100 GYE131100:GYG131100 HIA131100:HIC131100 HRW131100:HRY131100 IBS131100:IBU131100 ILO131100:ILQ131100 IVK131100:IVM131100 JFG131100:JFI131100 JPC131100:JPE131100 JYY131100:JZA131100 KIU131100:KIW131100 KSQ131100:KSS131100 LCM131100:LCO131100 LMI131100:LMK131100 LWE131100:LWG131100 MGA131100:MGC131100 MPW131100:MPY131100 MZS131100:MZU131100 NJO131100:NJQ131100 NTK131100:NTM131100 ODG131100:ODI131100 ONC131100:ONE131100 OWY131100:OXA131100 PGU131100:PGW131100 PQQ131100:PQS131100 QAM131100:QAO131100 QKI131100:QKK131100 QUE131100:QUG131100 REA131100:REC131100 RNW131100:RNY131100 RXS131100:RXU131100 SHO131100:SHQ131100 SRK131100:SRM131100 TBG131100:TBI131100 TLC131100:TLE131100 TUY131100:TVA131100 UEU131100:UEW131100 UOQ131100:UOS131100 UYM131100:UYO131100 VII131100:VIK131100 VSE131100:VSG131100 WCA131100:WCC131100 WLW131100:WLY131100 WVS131100:WVU131100 K196636:M196636 JG196636:JI196636 TC196636:TE196636 ACY196636:ADA196636 AMU196636:AMW196636 AWQ196636:AWS196636 BGM196636:BGO196636 BQI196636:BQK196636 CAE196636:CAG196636 CKA196636:CKC196636 CTW196636:CTY196636 DDS196636:DDU196636 DNO196636:DNQ196636 DXK196636:DXM196636 EHG196636:EHI196636 ERC196636:ERE196636 FAY196636:FBA196636 FKU196636:FKW196636 FUQ196636:FUS196636 GEM196636:GEO196636 GOI196636:GOK196636 GYE196636:GYG196636 HIA196636:HIC196636 HRW196636:HRY196636 IBS196636:IBU196636 ILO196636:ILQ196636 IVK196636:IVM196636 JFG196636:JFI196636 JPC196636:JPE196636 JYY196636:JZA196636 KIU196636:KIW196636 KSQ196636:KSS196636 LCM196636:LCO196636 LMI196636:LMK196636 LWE196636:LWG196636 MGA196636:MGC196636 MPW196636:MPY196636 MZS196636:MZU196636 NJO196636:NJQ196636 NTK196636:NTM196636 ODG196636:ODI196636 ONC196636:ONE196636 OWY196636:OXA196636 PGU196636:PGW196636 PQQ196636:PQS196636 QAM196636:QAO196636 QKI196636:QKK196636 QUE196636:QUG196636 REA196636:REC196636 RNW196636:RNY196636 RXS196636:RXU196636 SHO196636:SHQ196636 SRK196636:SRM196636 TBG196636:TBI196636 TLC196636:TLE196636 TUY196636:TVA196636 UEU196636:UEW196636 UOQ196636:UOS196636 UYM196636:UYO196636 VII196636:VIK196636 VSE196636:VSG196636 WCA196636:WCC196636 WLW196636:WLY196636 WVS196636:WVU196636 K262172:M262172 JG262172:JI262172 TC262172:TE262172 ACY262172:ADA262172 AMU262172:AMW262172 AWQ262172:AWS262172 BGM262172:BGO262172 BQI262172:BQK262172 CAE262172:CAG262172 CKA262172:CKC262172 CTW262172:CTY262172 DDS262172:DDU262172 DNO262172:DNQ262172 DXK262172:DXM262172 EHG262172:EHI262172 ERC262172:ERE262172 FAY262172:FBA262172 FKU262172:FKW262172 FUQ262172:FUS262172 GEM262172:GEO262172 GOI262172:GOK262172 GYE262172:GYG262172 HIA262172:HIC262172 HRW262172:HRY262172 IBS262172:IBU262172 ILO262172:ILQ262172 IVK262172:IVM262172 JFG262172:JFI262172 JPC262172:JPE262172 JYY262172:JZA262172 KIU262172:KIW262172 KSQ262172:KSS262172 LCM262172:LCO262172 LMI262172:LMK262172 LWE262172:LWG262172 MGA262172:MGC262172 MPW262172:MPY262172 MZS262172:MZU262172 NJO262172:NJQ262172 NTK262172:NTM262172 ODG262172:ODI262172 ONC262172:ONE262172 OWY262172:OXA262172 PGU262172:PGW262172 PQQ262172:PQS262172 QAM262172:QAO262172 QKI262172:QKK262172 QUE262172:QUG262172 REA262172:REC262172 RNW262172:RNY262172 RXS262172:RXU262172 SHO262172:SHQ262172 SRK262172:SRM262172 TBG262172:TBI262172 TLC262172:TLE262172 TUY262172:TVA262172 UEU262172:UEW262172 UOQ262172:UOS262172 UYM262172:UYO262172 VII262172:VIK262172 VSE262172:VSG262172 WCA262172:WCC262172 WLW262172:WLY262172 WVS262172:WVU262172 K327708:M327708 JG327708:JI327708 TC327708:TE327708 ACY327708:ADA327708 AMU327708:AMW327708 AWQ327708:AWS327708 BGM327708:BGO327708 BQI327708:BQK327708 CAE327708:CAG327708 CKA327708:CKC327708 CTW327708:CTY327708 DDS327708:DDU327708 DNO327708:DNQ327708 DXK327708:DXM327708 EHG327708:EHI327708 ERC327708:ERE327708 FAY327708:FBA327708 FKU327708:FKW327708 FUQ327708:FUS327708 GEM327708:GEO327708 GOI327708:GOK327708 GYE327708:GYG327708 HIA327708:HIC327708 HRW327708:HRY327708 IBS327708:IBU327708 ILO327708:ILQ327708 IVK327708:IVM327708 JFG327708:JFI327708 JPC327708:JPE327708 JYY327708:JZA327708 KIU327708:KIW327708 KSQ327708:KSS327708 LCM327708:LCO327708 LMI327708:LMK327708 LWE327708:LWG327708 MGA327708:MGC327708 MPW327708:MPY327708 MZS327708:MZU327708 NJO327708:NJQ327708 NTK327708:NTM327708 ODG327708:ODI327708 ONC327708:ONE327708 OWY327708:OXA327708 PGU327708:PGW327708 PQQ327708:PQS327708 QAM327708:QAO327708 QKI327708:QKK327708 QUE327708:QUG327708 REA327708:REC327708 RNW327708:RNY327708 RXS327708:RXU327708 SHO327708:SHQ327708 SRK327708:SRM327708 TBG327708:TBI327708 TLC327708:TLE327708 TUY327708:TVA327708 UEU327708:UEW327708 UOQ327708:UOS327708 UYM327708:UYO327708 VII327708:VIK327708 VSE327708:VSG327708 WCA327708:WCC327708 WLW327708:WLY327708 WVS327708:WVU327708 K393244:M393244 JG393244:JI393244 TC393244:TE393244 ACY393244:ADA393244 AMU393244:AMW393244 AWQ393244:AWS393244 BGM393244:BGO393244 BQI393244:BQK393244 CAE393244:CAG393244 CKA393244:CKC393244 CTW393244:CTY393244 DDS393244:DDU393244 DNO393244:DNQ393244 DXK393244:DXM393244 EHG393244:EHI393244 ERC393244:ERE393244 FAY393244:FBA393244 FKU393244:FKW393244 FUQ393244:FUS393244 GEM393244:GEO393244 GOI393244:GOK393244 GYE393244:GYG393244 HIA393244:HIC393244 HRW393244:HRY393244 IBS393244:IBU393244 ILO393244:ILQ393244 IVK393244:IVM393244 JFG393244:JFI393244 JPC393244:JPE393244 JYY393244:JZA393244 KIU393244:KIW393244 KSQ393244:KSS393244 LCM393244:LCO393244 LMI393244:LMK393244 LWE393244:LWG393244 MGA393244:MGC393244 MPW393244:MPY393244 MZS393244:MZU393244 NJO393244:NJQ393244 NTK393244:NTM393244 ODG393244:ODI393244 ONC393244:ONE393244 OWY393244:OXA393244 PGU393244:PGW393244 PQQ393244:PQS393244 QAM393244:QAO393244 QKI393244:QKK393244 QUE393244:QUG393244 REA393244:REC393244 RNW393244:RNY393244 RXS393244:RXU393244 SHO393244:SHQ393244 SRK393244:SRM393244 TBG393244:TBI393244 TLC393244:TLE393244 TUY393244:TVA393244 UEU393244:UEW393244 UOQ393244:UOS393244 UYM393244:UYO393244 VII393244:VIK393244 VSE393244:VSG393244 WCA393244:WCC393244 WLW393244:WLY393244 WVS393244:WVU393244 K458780:M458780 JG458780:JI458780 TC458780:TE458780 ACY458780:ADA458780 AMU458780:AMW458780 AWQ458780:AWS458780 BGM458780:BGO458780 BQI458780:BQK458780 CAE458780:CAG458780 CKA458780:CKC458780 CTW458780:CTY458780 DDS458780:DDU458780 DNO458780:DNQ458780 DXK458780:DXM458780 EHG458780:EHI458780 ERC458780:ERE458780 FAY458780:FBA458780 FKU458780:FKW458780 FUQ458780:FUS458780 GEM458780:GEO458780 GOI458780:GOK458780 GYE458780:GYG458780 HIA458780:HIC458780 HRW458780:HRY458780 IBS458780:IBU458780 ILO458780:ILQ458780 IVK458780:IVM458780 JFG458780:JFI458780 JPC458780:JPE458780 JYY458780:JZA458780 KIU458780:KIW458780 KSQ458780:KSS458780 LCM458780:LCO458780 LMI458780:LMK458780 LWE458780:LWG458780 MGA458780:MGC458780 MPW458780:MPY458780 MZS458780:MZU458780 NJO458780:NJQ458780 NTK458780:NTM458780 ODG458780:ODI458780 ONC458780:ONE458780 OWY458780:OXA458780 PGU458780:PGW458780 PQQ458780:PQS458780 QAM458780:QAO458780 QKI458780:QKK458780 QUE458780:QUG458780 REA458780:REC458780 RNW458780:RNY458780 RXS458780:RXU458780 SHO458780:SHQ458780 SRK458780:SRM458780 TBG458780:TBI458780 TLC458780:TLE458780 TUY458780:TVA458780 UEU458780:UEW458780 UOQ458780:UOS458780 UYM458780:UYO458780 VII458780:VIK458780 VSE458780:VSG458780 WCA458780:WCC458780 WLW458780:WLY458780 WVS458780:WVU458780 K524316:M524316 JG524316:JI524316 TC524316:TE524316 ACY524316:ADA524316 AMU524316:AMW524316 AWQ524316:AWS524316 BGM524316:BGO524316 BQI524316:BQK524316 CAE524316:CAG524316 CKA524316:CKC524316 CTW524316:CTY524316 DDS524316:DDU524316 DNO524316:DNQ524316 DXK524316:DXM524316 EHG524316:EHI524316 ERC524316:ERE524316 FAY524316:FBA524316 FKU524316:FKW524316 FUQ524316:FUS524316 GEM524316:GEO524316 GOI524316:GOK524316 GYE524316:GYG524316 HIA524316:HIC524316 HRW524316:HRY524316 IBS524316:IBU524316 ILO524316:ILQ524316 IVK524316:IVM524316 JFG524316:JFI524316 JPC524316:JPE524316 JYY524316:JZA524316 KIU524316:KIW524316 KSQ524316:KSS524316 LCM524316:LCO524316 LMI524316:LMK524316 LWE524316:LWG524316 MGA524316:MGC524316 MPW524316:MPY524316 MZS524316:MZU524316 NJO524316:NJQ524316 NTK524316:NTM524316 ODG524316:ODI524316 ONC524316:ONE524316 OWY524316:OXA524316 PGU524316:PGW524316 PQQ524316:PQS524316 QAM524316:QAO524316 QKI524316:QKK524316 QUE524316:QUG524316 REA524316:REC524316 RNW524316:RNY524316 RXS524316:RXU524316 SHO524316:SHQ524316 SRK524316:SRM524316 TBG524316:TBI524316 TLC524316:TLE524316 TUY524316:TVA524316 UEU524316:UEW524316 UOQ524316:UOS524316 UYM524316:UYO524316 VII524316:VIK524316 VSE524316:VSG524316 WCA524316:WCC524316 WLW524316:WLY524316 WVS524316:WVU524316 K589852:M589852 JG589852:JI589852 TC589852:TE589852 ACY589852:ADA589852 AMU589852:AMW589852 AWQ589852:AWS589852 BGM589852:BGO589852 BQI589852:BQK589852 CAE589852:CAG589852 CKA589852:CKC589852 CTW589852:CTY589852 DDS589852:DDU589852 DNO589852:DNQ589852 DXK589852:DXM589852 EHG589852:EHI589852 ERC589852:ERE589852 FAY589852:FBA589852 FKU589852:FKW589852 FUQ589852:FUS589852 GEM589852:GEO589852 GOI589852:GOK589852 GYE589852:GYG589852 HIA589852:HIC589852 HRW589852:HRY589852 IBS589852:IBU589852 ILO589852:ILQ589852 IVK589852:IVM589852 JFG589852:JFI589852 JPC589852:JPE589852 JYY589852:JZA589852 KIU589852:KIW589852 KSQ589852:KSS589852 LCM589852:LCO589852 LMI589852:LMK589852 LWE589852:LWG589852 MGA589852:MGC589852 MPW589852:MPY589852 MZS589852:MZU589852 NJO589852:NJQ589852 NTK589852:NTM589852 ODG589852:ODI589852 ONC589852:ONE589852 OWY589852:OXA589852 PGU589852:PGW589852 PQQ589852:PQS589852 QAM589852:QAO589852 QKI589852:QKK589852 QUE589852:QUG589852 REA589852:REC589852 RNW589852:RNY589852 RXS589852:RXU589852 SHO589852:SHQ589852 SRK589852:SRM589852 TBG589852:TBI589852 TLC589852:TLE589852 TUY589852:TVA589852 UEU589852:UEW589852 UOQ589852:UOS589852 UYM589852:UYO589852 VII589852:VIK589852 VSE589852:VSG589852 WCA589852:WCC589852 WLW589852:WLY589852 WVS589852:WVU589852 K655388:M655388 JG655388:JI655388 TC655388:TE655388 ACY655388:ADA655388 AMU655388:AMW655388 AWQ655388:AWS655388 BGM655388:BGO655388 BQI655388:BQK655388 CAE655388:CAG655388 CKA655388:CKC655388 CTW655388:CTY655388 DDS655388:DDU655388 DNO655388:DNQ655388 DXK655388:DXM655388 EHG655388:EHI655388 ERC655388:ERE655388 FAY655388:FBA655388 FKU655388:FKW655388 FUQ655388:FUS655388 GEM655388:GEO655388 GOI655388:GOK655388 GYE655388:GYG655388 HIA655388:HIC655388 HRW655388:HRY655388 IBS655388:IBU655388 ILO655388:ILQ655388 IVK655388:IVM655388 JFG655388:JFI655388 JPC655388:JPE655388 JYY655388:JZA655388 KIU655388:KIW655388 KSQ655388:KSS655388 LCM655388:LCO655388 LMI655388:LMK655388 LWE655388:LWG655388 MGA655388:MGC655388 MPW655388:MPY655388 MZS655388:MZU655388 NJO655388:NJQ655388 NTK655388:NTM655388 ODG655388:ODI655388 ONC655388:ONE655388 OWY655388:OXA655388 PGU655388:PGW655388 PQQ655388:PQS655388 QAM655388:QAO655388 QKI655388:QKK655388 QUE655388:QUG655388 REA655388:REC655388 RNW655388:RNY655388 RXS655388:RXU655388 SHO655388:SHQ655388 SRK655388:SRM655388 TBG655388:TBI655388 TLC655388:TLE655388 TUY655388:TVA655388 UEU655388:UEW655388 UOQ655388:UOS655388 UYM655388:UYO655388 VII655388:VIK655388 VSE655388:VSG655388 WCA655388:WCC655388 WLW655388:WLY655388 WVS655388:WVU655388 K720924:M720924 JG720924:JI720924 TC720924:TE720924 ACY720924:ADA720924 AMU720924:AMW720924 AWQ720924:AWS720924 BGM720924:BGO720924 BQI720924:BQK720924 CAE720924:CAG720924 CKA720924:CKC720924 CTW720924:CTY720924 DDS720924:DDU720924 DNO720924:DNQ720924 DXK720924:DXM720924 EHG720924:EHI720924 ERC720924:ERE720924 FAY720924:FBA720924 FKU720924:FKW720924 FUQ720924:FUS720924 GEM720924:GEO720924 GOI720924:GOK720924 GYE720924:GYG720924 HIA720924:HIC720924 HRW720924:HRY720924 IBS720924:IBU720924 ILO720924:ILQ720924 IVK720924:IVM720924 JFG720924:JFI720924 JPC720924:JPE720924 JYY720924:JZA720924 KIU720924:KIW720924 KSQ720924:KSS720924 LCM720924:LCO720924 LMI720924:LMK720924 LWE720924:LWG720924 MGA720924:MGC720924 MPW720924:MPY720924 MZS720924:MZU720924 NJO720924:NJQ720924 NTK720924:NTM720924 ODG720924:ODI720924 ONC720924:ONE720924 OWY720924:OXA720924 PGU720924:PGW720924 PQQ720924:PQS720924 QAM720924:QAO720924 QKI720924:QKK720924 QUE720924:QUG720924 REA720924:REC720924 RNW720924:RNY720924 RXS720924:RXU720924 SHO720924:SHQ720924 SRK720924:SRM720924 TBG720924:TBI720924 TLC720924:TLE720924 TUY720924:TVA720924 UEU720924:UEW720924 UOQ720924:UOS720924 UYM720924:UYO720924 VII720924:VIK720924 VSE720924:VSG720924 WCA720924:WCC720924 WLW720924:WLY720924 WVS720924:WVU720924 K786460:M786460 JG786460:JI786460 TC786460:TE786460 ACY786460:ADA786460 AMU786460:AMW786460 AWQ786460:AWS786460 BGM786460:BGO786460 BQI786460:BQK786460 CAE786460:CAG786460 CKA786460:CKC786460 CTW786460:CTY786460 DDS786460:DDU786460 DNO786460:DNQ786460 DXK786460:DXM786460 EHG786460:EHI786460 ERC786460:ERE786460 FAY786460:FBA786460 FKU786460:FKW786460 FUQ786460:FUS786460 GEM786460:GEO786460 GOI786460:GOK786460 GYE786460:GYG786460 HIA786460:HIC786460 HRW786460:HRY786460 IBS786460:IBU786460 ILO786460:ILQ786460 IVK786460:IVM786460 JFG786460:JFI786460 JPC786460:JPE786460 JYY786460:JZA786460 KIU786460:KIW786460 KSQ786460:KSS786460 LCM786460:LCO786460 LMI786460:LMK786460 LWE786460:LWG786460 MGA786460:MGC786460 MPW786460:MPY786460 MZS786460:MZU786460 NJO786460:NJQ786460 NTK786460:NTM786460 ODG786460:ODI786460 ONC786460:ONE786460 OWY786460:OXA786460 PGU786460:PGW786460 PQQ786460:PQS786460 QAM786460:QAO786460 QKI786460:QKK786460 QUE786460:QUG786460 REA786460:REC786460 RNW786460:RNY786460 RXS786460:RXU786460 SHO786460:SHQ786460 SRK786460:SRM786460 TBG786460:TBI786460 TLC786460:TLE786460 TUY786460:TVA786460 UEU786460:UEW786460 UOQ786460:UOS786460 UYM786460:UYO786460 VII786460:VIK786460 VSE786460:VSG786460 WCA786460:WCC786460 WLW786460:WLY786460 WVS786460:WVU786460 K851996:M851996 JG851996:JI851996 TC851996:TE851996 ACY851996:ADA851996 AMU851996:AMW851996 AWQ851996:AWS851996 BGM851996:BGO851996 BQI851996:BQK851996 CAE851996:CAG851996 CKA851996:CKC851996 CTW851996:CTY851996 DDS851996:DDU851996 DNO851996:DNQ851996 DXK851996:DXM851996 EHG851996:EHI851996 ERC851996:ERE851996 FAY851996:FBA851996 FKU851996:FKW851996 FUQ851996:FUS851996 GEM851996:GEO851996 GOI851996:GOK851996 GYE851996:GYG851996 HIA851996:HIC851996 HRW851996:HRY851996 IBS851996:IBU851996 ILO851996:ILQ851996 IVK851996:IVM851996 JFG851996:JFI851996 JPC851996:JPE851996 JYY851996:JZA851996 KIU851996:KIW851996 KSQ851996:KSS851996 LCM851996:LCO851996 LMI851996:LMK851996 LWE851996:LWG851996 MGA851996:MGC851996 MPW851996:MPY851996 MZS851996:MZU851996 NJO851996:NJQ851996 NTK851996:NTM851996 ODG851996:ODI851996 ONC851996:ONE851996 OWY851996:OXA851996 PGU851996:PGW851996 PQQ851996:PQS851996 QAM851996:QAO851996 QKI851996:QKK851996 QUE851996:QUG851996 REA851996:REC851996 RNW851996:RNY851996 RXS851996:RXU851996 SHO851996:SHQ851996 SRK851996:SRM851996 TBG851996:TBI851996 TLC851996:TLE851996 TUY851996:TVA851996 UEU851996:UEW851996 UOQ851996:UOS851996 UYM851996:UYO851996 VII851996:VIK851996 VSE851996:VSG851996 WCA851996:WCC851996 WLW851996:WLY851996 WVS851996:WVU851996 K917532:M917532 JG917532:JI917532 TC917532:TE917532 ACY917532:ADA917532 AMU917532:AMW917532 AWQ917532:AWS917532 BGM917532:BGO917532 BQI917532:BQK917532 CAE917532:CAG917532 CKA917532:CKC917532 CTW917532:CTY917532 DDS917532:DDU917532 DNO917532:DNQ917532 DXK917532:DXM917532 EHG917532:EHI917532 ERC917532:ERE917532 FAY917532:FBA917532 FKU917532:FKW917532 FUQ917532:FUS917532 GEM917532:GEO917532 GOI917532:GOK917532 GYE917532:GYG917532 HIA917532:HIC917532 HRW917532:HRY917532 IBS917532:IBU917532 ILO917532:ILQ917532 IVK917532:IVM917532 JFG917532:JFI917532 JPC917532:JPE917532 JYY917532:JZA917532 KIU917532:KIW917532 KSQ917532:KSS917532 LCM917532:LCO917532 LMI917532:LMK917532 LWE917532:LWG917532 MGA917532:MGC917532 MPW917532:MPY917532 MZS917532:MZU917532 NJO917532:NJQ917532 NTK917532:NTM917532 ODG917532:ODI917532 ONC917532:ONE917532 OWY917532:OXA917532 PGU917532:PGW917532 PQQ917532:PQS917532 QAM917532:QAO917532 QKI917532:QKK917532 QUE917532:QUG917532 REA917532:REC917532 RNW917532:RNY917532 RXS917532:RXU917532 SHO917532:SHQ917532 SRK917532:SRM917532 TBG917532:TBI917532 TLC917532:TLE917532 TUY917532:TVA917532 UEU917532:UEW917532 UOQ917532:UOS917532 UYM917532:UYO917532 VII917532:VIK917532 VSE917532:VSG917532 WCA917532:WCC917532 WLW917532:WLY917532 WVS917532:WVU917532 K983068:M983068 JG983068:JI983068 TC983068:TE983068 ACY983068:ADA983068 AMU983068:AMW983068 AWQ983068:AWS983068 BGM983068:BGO983068 BQI983068:BQK983068 CAE983068:CAG983068 CKA983068:CKC983068 CTW983068:CTY983068 DDS983068:DDU983068 DNO983068:DNQ983068 DXK983068:DXM983068 EHG983068:EHI983068 ERC983068:ERE983068 FAY983068:FBA983068 FKU983068:FKW983068 FUQ983068:FUS983068 GEM983068:GEO983068 GOI983068:GOK983068 GYE983068:GYG983068 HIA983068:HIC983068 HRW983068:HRY983068 IBS983068:IBU983068 ILO983068:ILQ983068 IVK983068:IVM983068 JFG983068:JFI983068 JPC983068:JPE983068 JYY983068:JZA983068 KIU983068:KIW983068 KSQ983068:KSS983068 LCM983068:LCO983068 LMI983068:LMK983068 LWE983068:LWG983068 MGA983068:MGC983068 MPW983068:MPY983068 MZS983068:MZU983068 NJO983068:NJQ983068 NTK983068:NTM983068 ODG983068:ODI983068 ONC983068:ONE983068 OWY983068:OXA983068 PGU983068:PGW983068 PQQ983068:PQS983068 QAM983068:QAO983068 QKI983068:QKK983068 QUE983068:QUG983068 REA983068:REC983068 RNW983068:RNY983068 RXS983068:RXU983068 SHO983068:SHQ983068 SRK983068:SRM983068 TBG983068:TBI983068 TLC983068:TLE983068 TUY983068:TVA983068 UEU983068:UEW983068 UOQ983068:UOS983068 UYM983068:UYO983068 VII983068:VIK983068 VSE983068:VSG983068 WCA983068:WCC983068 WLW983068:WLY983068 WVS983068:WVU983068 K7:M7 JG7:JI7 TC7:TE7 ACY7:ADA7 AMU7:AMW7 AWQ7:AWS7 BGM7:BGO7 BQI7:BQK7 CAE7:CAG7 CKA7:CKC7 CTW7:CTY7 DDS7:DDU7 DNO7:DNQ7 DXK7:DXM7 EHG7:EHI7 ERC7:ERE7 FAY7:FBA7 FKU7:FKW7 FUQ7:FUS7 GEM7:GEO7 GOI7:GOK7 GYE7:GYG7 HIA7:HIC7 HRW7:HRY7 IBS7:IBU7 ILO7:ILQ7 IVK7:IVM7 JFG7:JFI7 JPC7:JPE7 JYY7:JZA7 KIU7:KIW7 KSQ7:KSS7 LCM7:LCO7 LMI7:LMK7 LWE7:LWG7 MGA7:MGC7 MPW7:MPY7 MZS7:MZU7 NJO7:NJQ7 NTK7:NTM7 ODG7:ODI7 ONC7:ONE7 OWY7:OXA7 PGU7:PGW7 PQQ7:PQS7 QAM7:QAO7 QKI7:QKK7 QUE7:QUG7 REA7:REC7 RNW7:RNY7 RXS7:RXU7 SHO7:SHQ7 SRK7:SRM7 TBG7:TBI7 TLC7:TLE7 TUY7:TVA7 UEU7:UEW7 UOQ7:UOS7 UYM7:UYO7 VII7:VIK7 VSE7:VSG7 WCA7:WCC7 WLW7:WLY7 WVS7:WVU7 K65543:M65543 JG65543:JI65543 TC65543:TE65543 ACY65543:ADA65543 AMU65543:AMW65543 AWQ65543:AWS65543 BGM65543:BGO65543 BQI65543:BQK65543 CAE65543:CAG65543 CKA65543:CKC65543 CTW65543:CTY65543 DDS65543:DDU65543 DNO65543:DNQ65543 DXK65543:DXM65543 EHG65543:EHI65543 ERC65543:ERE65543 FAY65543:FBA65543 FKU65543:FKW65543 FUQ65543:FUS65543 GEM65543:GEO65543 GOI65543:GOK65543 GYE65543:GYG65543 HIA65543:HIC65543 HRW65543:HRY65543 IBS65543:IBU65543 ILO65543:ILQ65543 IVK65543:IVM65543 JFG65543:JFI65543 JPC65543:JPE65543 JYY65543:JZA65543 KIU65543:KIW65543 KSQ65543:KSS65543 LCM65543:LCO65543 LMI65543:LMK65543 LWE65543:LWG65543 MGA65543:MGC65543 MPW65543:MPY65543 MZS65543:MZU65543 NJO65543:NJQ65543 NTK65543:NTM65543 ODG65543:ODI65543 ONC65543:ONE65543 OWY65543:OXA65543 PGU65543:PGW65543 PQQ65543:PQS65543 QAM65543:QAO65543 QKI65543:QKK65543 QUE65543:QUG65543 REA65543:REC65543 RNW65543:RNY65543 RXS65543:RXU65543 SHO65543:SHQ65543 SRK65543:SRM65543 TBG65543:TBI65543 TLC65543:TLE65543 TUY65543:TVA65543 UEU65543:UEW65543 UOQ65543:UOS65543 UYM65543:UYO65543 VII65543:VIK65543 VSE65543:VSG65543 WCA65543:WCC65543 WLW65543:WLY65543 WVS65543:WVU65543 K131079:M131079 JG131079:JI131079 TC131079:TE131079 ACY131079:ADA131079 AMU131079:AMW131079 AWQ131079:AWS131079 BGM131079:BGO131079 BQI131079:BQK131079 CAE131079:CAG131079 CKA131079:CKC131079 CTW131079:CTY131079 DDS131079:DDU131079 DNO131079:DNQ131079 DXK131079:DXM131079 EHG131079:EHI131079 ERC131079:ERE131079 FAY131079:FBA131079 FKU131079:FKW131079 FUQ131079:FUS131079 GEM131079:GEO131079 GOI131079:GOK131079 GYE131079:GYG131079 HIA131079:HIC131079 HRW131079:HRY131079 IBS131079:IBU131079 ILO131079:ILQ131079 IVK131079:IVM131079 JFG131079:JFI131079 JPC131079:JPE131079 JYY131079:JZA131079 KIU131079:KIW131079 KSQ131079:KSS131079 LCM131079:LCO131079 LMI131079:LMK131079 LWE131079:LWG131079 MGA131079:MGC131079 MPW131079:MPY131079 MZS131079:MZU131079 NJO131079:NJQ131079 NTK131079:NTM131079 ODG131079:ODI131079 ONC131079:ONE131079 OWY131079:OXA131079 PGU131079:PGW131079 PQQ131079:PQS131079 QAM131079:QAO131079 QKI131079:QKK131079 QUE131079:QUG131079 REA131079:REC131079 RNW131079:RNY131079 RXS131079:RXU131079 SHO131079:SHQ131079 SRK131079:SRM131079 TBG131079:TBI131079 TLC131079:TLE131079 TUY131079:TVA131079 UEU131079:UEW131079 UOQ131079:UOS131079 UYM131079:UYO131079 VII131079:VIK131079 VSE131079:VSG131079 WCA131079:WCC131079 WLW131079:WLY131079 WVS131079:WVU131079 K196615:M196615 JG196615:JI196615 TC196615:TE196615 ACY196615:ADA196615 AMU196615:AMW196615 AWQ196615:AWS196615 BGM196615:BGO196615 BQI196615:BQK196615 CAE196615:CAG196615 CKA196615:CKC196615 CTW196615:CTY196615 DDS196615:DDU196615 DNO196615:DNQ196615 DXK196615:DXM196615 EHG196615:EHI196615 ERC196615:ERE196615 FAY196615:FBA196615 FKU196615:FKW196615 FUQ196615:FUS196615 GEM196615:GEO196615 GOI196615:GOK196615 GYE196615:GYG196615 HIA196615:HIC196615 HRW196615:HRY196615 IBS196615:IBU196615 ILO196615:ILQ196615 IVK196615:IVM196615 JFG196615:JFI196615 JPC196615:JPE196615 JYY196615:JZA196615 KIU196615:KIW196615 KSQ196615:KSS196615 LCM196615:LCO196615 LMI196615:LMK196615 LWE196615:LWG196615 MGA196615:MGC196615 MPW196615:MPY196615 MZS196615:MZU196615 NJO196615:NJQ196615 NTK196615:NTM196615 ODG196615:ODI196615 ONC196615:ONE196615 OWY196615:OXA196615 PGU196615:PGW196615 PQQ196615:PQS196615 QAM196615:QAO196615 QKI196615:QKK196615 QUE196615:QUG196615 REA196615:REC196615 RNW196615:RNY196615 RXS196615:RXU196615 SHO196615:SHQ196615 SRK196615:SRM196615 TBG196615:TBI196615 TLC196615:TLE196615 TUY196615:TVA196615 UEU196615:UEW196615 UOQ196615:UOS196615 UYM196615:UYO196615 VII196615:VIK196615 VSE196615:VSG196615 WCA196615:WCC196615 WLW196615:WLY196615 WVS196615:WVU196615 K262151:M262151 JG262151:JI262151 TC262151:TE262151 ACY262151:ADA262151 AMU262151:AMW262151 AWQ262151:AWS262151 BGM262151:BGO262151 BQI262151:BQK262151 CAE262151:CAG262151 CKA262151:CKC262151 CTW262151:CTY262151 DDS262151:DDU262151 DNO262151:DNQ262151 DXK262151:DXM262151 EHG262151:EHI262151 ERC262151:ERE262151 FAY262151:FBA262151 FKU262151:FKW262151 FUQ262151:FUS262151 GEM262151:GEO262151 GOI262151:GOK262151 GYE262151:GYG262151 HIA262151:HIC262151 HRW262151:HRY262151 IBS262151:IBU262151 ILO262151:ILQ262151 IVK262151:IVM262151 JFG262151:JFI262151 JPC262151:JPE262151 JYY262151:JZA262151 KIU262151:KIW262151 KSQ262151:KSS262151 LCM262151:LCO262151 LMI262151:LMK262151 LWE262151:LWG262151 MGA262151:MGC262151 MPW262151:MPY262151 MZS262151:MZU262151 NJO262151:NJQ262151 NTK262151:NTM262151 ODG262151:ODI262151 ONC262151:ONE262151 OWY262151:OXA262151 PGU262151:PGW262151 PQQ262151:PQS262151 QAM262151:QAO262151 QKI262151:QKK262151 QUE262151:QUG262151 REA262151:REC262151 RNW262151:RNY262151 RXS262151:RXU262151 SHO262151:SHQ262151 SRK262151:SRM262151 TBG262151:TBI262151 TLC262151:TLE262151 TUY262151:TVA262151 UEU262151:UEW262151 UOQ262151:UOS262151 UYM262151:UYO262151 VII262151:VIK262151 VSE262151:VSG262151 WCA262151:WCC262151 WLW262151:WLY262151 WVS262151:WVU262151 K327687:M327687 JG327687:JI327687 TC327687:TE327687 ACY327687:ADA327687 AMU327687:AMW327687 AWQ327687:AWS327687 BGM327687:BGO327687 BQI327687:BQK327687 CAE327687:CAG327687 CKA327687:CKC327687 CTW327687:CTY327687 DDS327687:DDU327687 DNO327687:DNQ327687 DXK327687:DXM327687 EHG327687:EHI327687 ERC327687:ERE327687 FAY327687:FBA327687 FKU327687:FKW327687 FUQ327687:FUS327687 GEM327687:GEO327687 GOI327687:GOK327687 GYE327687:GYG327687 HIA327687:HIC327687 HRW327687:HRY327687 IBS327687:IBU327687 ILO327687:ILQ327687 IVK327687:IVM327687 JFG327687:JFI327687 JPC327687:JPE327687 JYY327687:JZA327687 KIU327687:KIW327687 KSQ327687:KSS327687 LCM327687:LCO327687 LMI327687:LMK327687 LWE327687:LWG327687 MGA327687:MGC327687 MPW327687:MPY327687 MZS327687:MZU327687 NJO327687:NJQ327687 NTK327687:NTM327687 ODG327687:ODI327687 ONC327687:ONE327687 OWY327687:OXA327687 PGU327687:PGW327687 PQQ327687:PQS327687 QAM327687:QAO327687 QKI327687:QKK327687 QUE327687:QUG327687 REA327687:REC327687 RNW327687:RNY327687 RXS327687:RXU327687 SHO327687:SHQ327687 SRK327687:SRM327687 TBG327687:TBI327687 TLC327687:TLE327687 TUY327687:TVA327687 UEU327687:UEW327687 UOQ327687:UOS327687 UYM327687:UYO327687 VII327687:VIK327687 VSE327687:VSG327687 WCA327687:WCC327687 WLW327687:WLY327687 WVS327687:WVU327687 K393223:M393223 JG393223:JI393223 TC393223:TE393223 ACY393223:ADA393223 AMU393223:AMW393223 AWQ393223:AWS393223 BGM393223:BGO393223 BQI393223:BQK393223 CAE393223:CAG393223 CKA393223:CKC393223 CTW393223:CTY393223 DDS393223:DDU393223 DNO393223:DNQ393223 DXK393223:DXM393223 EHG393223:EHI393223 ERC393223:ERE393223 FAY393223:FBA393223 FKU393223:FKW393223 FUQ393223:FUS393223 GEM393223:GEO393223 GOI393223:GOK393223 GYE393223:GYG393223 HIA393223:HIC393223 HRW393223:HRY393223 IBS393223:IBU393223 ILO393223:ILQ393223 IVK393223:IVM393223 JFG393223:JFI393223 JPC393223:JPE393223 JYY393223:JZA393223 KIU393223:KIW393223 KSQ393223:KSS393223 LCM393223:LCO393223 LMI393223:LMK393223 LWE393223:LWG393223 MGA393223:MGC393223 MPW393223:MPY393223 MZS393223:MZU393223 NJO393223:NJQ393223 NTK393223:NTM393223 ODG393223:ODI393223 ONC393223:ONE393223 OWY393223:OXA393223 PGU393223:PGW393223 PQQ393223:PQS393223 QAM393223:QAO393223 QKI393223:QKK393223 QUE393223:QUG393223 REA393223:REC393223 RNW393223:RNY393223 RXS393223:RXU393223 SHO393223:SHQ393223 SRK393223:SRM393223 TBG393223:TBI393223 TLC393223:TLE393223 TUY393223:TVA393223 UEU393223:UEW393223 UOQ393223:UOS393223 UYM393223:UYO393223 VII393223:VIK393223 VSE393223:VSG393223 WCA393223:WCC393223 WLW393223:WLY393223 WVS393223:WVU393223 K458759:M458759 JG458759:JI458759 TC458759:TE458759 ACY458759:ADA458759 AMU458759:AMW458759 AWQ458759:AWS458759 BGM458759:BGO458759 BQI458759:BQK458759 CAE458759:CAG458759 CKA458759:CKC458759 CTW458759:CTY458759 DDS458759:DDU458759 DNO458759:DNQ458759 DXK458759:DXM458759 EHG458759:EHI458759 ERC458759:ERE458759 FAY458759:FBA458759 FKU458759:FKW458759 FUQ458759:FUS458759 GEM458759:GEO458759 GOI458759:GOK458759 GYE458759:GYG458759 HIA458759:HIC458759 HRW458759:HRY458759 IBS458759:IBU458759 ILO458759:ILQ458759 IVK458759:IVM458759 JFG458759:JFI458759 JPC458759:JPE458759 JYY458759:JZA458759 KIU458759:KIW458759 KSQ458759:KSS458759 LCM458759:LCO458759 LMI458759:LMK458759 LWE458759:LWG458759 MGA458759:MGC458759 MPW458759:MPY458759 MZS458759:MZU458759 NJO458759:NJQ458759 NTK458759:NTM458759 ODG458759:ODI458759 ONC458759:ONE458759 OWY458759:OXA458759 PGU458759:PGW458759 PQQ458759:PQS458759 QAM458759:QAO458759 QKI458759:QKK458759 QUE458759:QUG458759 REA458759:REC458759 RNW458759:RNY458759 RXS458759:RXU458759 SHO458759:SHQ458759 SRK458759:SRM458759 TBG458759:TBI458759 TLC458759:TLE458759 TUY458759:TVA458759 UEU458759:UEW458759 UOQ458759:UOS458759 UYM458759:UYO458759 VII458759:VIK458759 VSE458759:VSG458759 WCA458759:WCC458759 WLW458759:WLY458759 WVS458759:WVU458759 K524295:M524295 JG524295:JI524295 TC524295:TE524295 ACY524295:ADA524295 AMU524295:AMW524295 AWQ524295:AWS524295 BGM524295:BGO524295 BQI524295:BQK524295 CAE524295:CAG524295 CKA524295:CKC524295 CTW524295:CTY524295 DDS524295:DDU524295 DNO524295:DNQ524295 DXK524295:DXM524295 EHG524295:EHI524295 ERC524295:ERE524295 FAY524295:FBA524295 FKU524295:FKW524295 FUQ524295:FUS524295 GEM524295:GEO524295 GOI524295:GOK524295 GYE524295:GYG524295 HIA524295:HIC524295 HRW524295:HRY524295 IBS524295:IBU524295 ILO524295:ILQ524295 IVK524295:IVM524295 JFG524295:JFI524295 JPC524295:JPE524295 JYY524295:JZA524295 KIU524295:KIW524295 KSQ524295:KSS524295 LCM524295:LCO524295 LMI524295:LMK524295 LWE524295:LWG524295 MGA524295:MGC524295 MPW524295:MPY524295 MZS524295:MZU524295 NJO524295:NJQ524295 NTK524295:NTM524295 ODG524295:ODI524295 ONC524295:ONE524295 OWY524295:OXA524295 PGU524295:PGW524295 PQQ524295:PQS524295 QAM524295:QAO524295 QKI524295:QKK524295 QUE524295:QUG524295 REA524295:REC524295 RNW524295:RNY524295 RXS524295:RXU524295 SHO524295:SHQ524295 SRK524295:SRM524295 TBG524295:TBI524295 TLC524295:TLE524295 TUY524295:TVA524295 UEU524295:UEW524295 UOQ524295:UOS524295 UYM524295:UYO524295 VII524295:VIK524295 VSE524295:VSG524295 WCA524295:WCC524295 WLW524295:WLY524295 WVS524295:WVU524295 K589831:M589831 JG589831:JI589831 TC589831:TE589831 ACY589831:ADA589831 AMU589831:AMW589831 AWQ589831:AWS589831 BGM589831:BGO589831 BQI589831:BQK589831 CAE589831:CAG589831 CKA589831:CKC589831 CTW589831:CTY589831 DDS589831:DDU589831 DNO589831:DNQ589831 DXK589831:DXM589831 EHG589831:EHI589831 ERC589831:ERE589831 FAY589831:FBA589831 FKU589831:FKW589831 FUQ589831:FUS589831 GEM589831:GEO589831 GOI589831:GOK589831 GYE589831:GYG589831 HIA589831:HIC589831 HRW589831:HRY589831 IBS589831:IBU589831 ILO589831:ILQ589831 IVK589831:IVM589831 JFG589831:JFI589831 JPC589831:JPE589831 JYY589831:JZA589831 KIU589831:KIW589831 KSQ589831:KSS589831 LCM589831:LCO589831 LMI589831:LMK589831 LWE589831:LWG589831 MGA589831:MGC589831 MPW589831:MPY589831 MZS589831:MZU589831 NJO589831:NJQ589831 NTK589831:NTM589831 ODG589831:ODI589831 ONC589831:ONE589831 OWY589831:OXA589831 PGU589831:PGW589831 PQQ589831:PQS589831 QAM589831:QAO589831 QKI589831:QKK589831 QUE589831:QUG589831 REA589831:REC589831 RNW589831:RNY589831 RXS589831:RXU589831 SHO589831:SHQ589831 SRK589831:SRM589831 TBG589831:TBI589831 TLC589831:TLE589831 TUY589831:TVA589831 UEU589831:UEW589831 UOQ589831:UOS589831 UYM589831:UYO589831 VII589831:VIK589831 VSE589831:VSG589831 WCA589831:WCC589831 WLW589831:WLY589831 WVS589831:WVU589831 K655367:M655367 JG655367:JI655367 TC655367:TE655367 ACY655367:ADA655367 AMU655367:AMW655367 AWQ655367:AWS655367 BGM655367:BGO655367 BQI655367:BQK655367 CAE655367:CAG655367 CKA655367:CKC655367 CTW655367:CTY655367 DDS655367:DDU655367 DNO655367:DNQ655367 DXK655367:DXM655367 EHG655367:EHI655367 ERC655367:ERE655367 FAY655367:FBA655367 FKU655367:FKW655367 FUQ655367:FUS655367 GEM655367:GEO655367 GOI655367:GOK655367 GYE655367:GYG655367 HIA655367:HIC655367 HRW655367:HRY655367 IBS655367:IBU655367 ILO655367:ILQ655367 IVK655367:IVM655367 JFG655367:JFI655367 JPC655367:JPE655367 JYY655367:JZA655367 KIU655367:KIW655367 KSQ655367:KSS655367 LCM655367:LCO655367 LMI655367:LMK655367 LWE655367:LWG655367 MGA655367:MGC655367 MPW655367:MPY655367 MZS655367:MZU655367 NJO655367:NJQ655367 NTK655367:NTM655367 ODG655367:ODI655367 ONC655367:ONE655367 OWY655367:OXA655367 PGU655367:PGW655367 PQQ655367:PQS655367 QAM655367:QAO655367 QKI655367:QKK655367 QUE655367:QUG655367 REA655367:REC655367 RNW655367:RNY655367 RXS655367:RXU655367 SHO655367:SHQ655367 SRK655367:SRM655367 TBG655367:TBI655367 TLC655367:TLE655367 TUY655367:TVA655367 UEU655367:UEW655367 UOQ655367:UOS655367 UYM655367:UYO655367 VII655367:VIK655367 VSE655367:VSG655367 WCA655367:WCC655367 WLW655367:WLY655367 WVS655367:WVU655367 K720903:M720903 JG720903:JI720903 TC720903:TE720903 ACY720903:ADA720903 AMU720903:AMW720903 AWQ720903:AWS720903 BGM720903:BGO720903 BQI720903:BQK720903 CAE720903:CAG720903 CKA720903:CKC720903 CTW720903:CTY720903 DDS720903:DDU720903 DNO720903:DNQ720903 DXK720903:DXM720903 EHG720903:EHI720903 ERC720903:ERE720903 FAY720903:FBA720903 FKU720903:FKW720903 FUQ720903:FUS720903 GEM720903:GEO720903 GOI720903:GOK720903 GYE720903:GYG720903 HIA720903:HIC720903 HRW720903:HRY720903 IBS720903:IBU720903 ILO720903:ILQ720903 IVK720903:IVM720903 JFG720903:JFI720903 JPC720903:JPE720903 JYY720903:JZA720903 KIU720903:KIW720903 KSQ720903:KSS720903 LCM720903:LCO720903 LMI720903:LMK720903 LWE720903:LWG720903 MGA720903:MGC720903 MPW720903:MPY720903 MZS720903:MZU720903 NJO720903:NJQ720903 NTK720903:NTM720903 ODG720903:ODI720903 ONC720903:ONE720903 OWY720903:OXA720903 PGU720903:PGW720903 PQQ720903:PQS720903 QAM720903:QAO720903 QKI720903:QKK720903 QUE720903:QUG720903 REA720903:REC720903 RNW720903:RNY720903 RXS720903:RXU720903 SHO720903:SHQ720903 SRK720903:SRM720903 TBG720903:TBI720903 TLC720903:TLE720903 TUY720903:TVA720903 UEU720903:UEW720903 UOQ720903:UOS720903 UYM720903:UYO720903 VII720903:VIK720903 VSE720903:VSG720903 WCA720903:WCC720903 WLW720903:WLY720903 WVS720903:WVU720903 K786439:M786439 JG786439:JI786439 TC786439:TE786439 ACY786439:ADA786439 AMU786439:AMW786439 AWQ786439:AWS786439 BGM786439:BGO786439 BQI786439:BQK786439 CAE786439:CAG786439 CKA786439:CKC786439 CTW786439:CTY786439 DDS786439:DDU786439 DNO786439:DNQ786439 DXK786439:DXM786439 EHG786439:EHI786439 ERC786439:ERE786439 FAY786439:FBA786439 FKU786439:FKW786439 FUQ786439:FUS786439 GEM786439:GEO786439 GOI786439:GOK786439 GYE786439:GYG786439 HIA786439:HIC786439 HRW786439:HRY786439 IBS786439:IBU786439 ILO786439:ILQ786439 IVK786439:IVM786439 JFG786439:JFI786439 JPC786439:JPE786439 JYY786439:JZA786439 KIU786439:KIW786439 KSQ786439:KSS786439 LCM786439:LCO786439 LMI786439:LMK786439 LWE786439:LWG786439 MGA786439:MGC786439 MPW786439:MPY786439 MZS786439:MZU786439 NJO786439:NJQ786439 NTK786439:NTM786439 ODG786439:ODI786439 ONC786439:ONE786439 OWY786439:OXA786439 PGU786439:PGW786439 PQQ786439:PQS786439 QAM786439:QAO786439 QKI786439:QKK786439 QUE786439:QUG786439 REA786439:REC786439 RNW786439:RNY786439 RXS786439:RXU786439 SHO786439:SHQ786439 SRK786439:SRM786439 TBG786439:TBI786439 TLC786439:TLE786439 TUY786439:TVA786439 UEU786439:UEW786439 UOQ786439:UOS786439 UYM786439:UYO786439 VII786439:VIK786439 VSE786439:VSG786439 WCA786439:WCC786439 WLW786439:WLY786439 WVS786439:WVU786439 K851975:M851975 JG851975:JI851975 TC851975:TE851975 ACY851975:ADA851975 AMU851975:AMW851975 AWQ851975:AWS851975 BGM851975:BGO851975 BQI851975:BQK851975 CAE851975:CAG851975 CKA851975:CKC851975 CTW851975:CTY851975 DDS851975:DDU851975 DNO851975:DNQ851975 DXK851975:DXM851975 EHG851975:EHI851975 ERC851975:ERE851975 FAY851975:FBA851975 FKU851975:FKW851975 FUQ851975:FUS851975 GEM851975:GEO851975 GOI851975:GOK851975 GYE851975:GYG851975 HIA851975:HIC851975 HRW851975:HRY851975 IBS851975:IBU851975 ILO851975:ILQ851975 IVK851975:IVM851975 JFG851975:JFI851975 JPC851975:JPE851975 JYY851975:JZA851975 KIU851975:KIW851975 KSQ851975:KSS851975 LCM851975:LCO851975 LMI851975:LMK851975 LWE851975:LWG851975 MGA851975:MGC851975 MPW851975:MPY851975 MZS851975:MZU851975 NJO851975:NJQ851975 NTK851975:NTM851975 ODG851975:ODI851975 ONC851975:ONE851975 OWY851975:OXA851975 PGU851975:PGW851975 PQQ851975:PQS851975 QAM851975:QAO851975 QKI851975:QKK851975 QUE851975:QUG851975 REA851975:REC851975 RNW851975:RNY851975 RXS851975:RXU851975 SHO851975:SHQ851975 SRK851975:SRM851975 TBG851975:TBI851975 TLC851975:TLE851975 TUY851975:TVA851975 UEU851975:UEW851975 UOQ851975:UOS851975 UYM851975:UYO851975 VII851975:VIK851975 VSE851975:VSG851975 WCA851975:WCC851975 WLW851975:WLY851975 WVS851975:WVU851975 K917511:M917511 JG917511:JI917511 TC917511:TE917511 ACY917511:ADA917511 AMU917511:AMW917511 AWQ917511:AWS917511 BGM917511:BGO917511 BQI917511:BQK917511 CAE917511:CAG917511 CKA917511:CKC917511 CTW917511:CTY917511 DDS917511:DDU917511 DNO917511:DNQ917511 DXK917511:DXM917511 EHG917511:EHI917511 ERC917511:ERE917511 FAY917511:FBA917511 FKU917511:FKW917511 FUQ917511:FUS917511 GEM917511:GEO917511 GOI917511:GOK917511 GYE917511:GYG917511 HIA917511:HIC917511 HRW917511:HRY917511 IBS917511:IBU917511 ILO917511:ILQ917511 IVK917511:IVM917511 JFG917511:JFI917511 JPC917511:JPE917511 JYY917511:JZA917511 KIU917511:KIW917511 KSQ917511:KSS917511 LCM917511:LCO917511 LMI917511:LMK917511 LWE917511:LWG917511 MGA917511:MGC917511 MPW917511:MPY917511 MZS917511:MZU917511 NJO917511:NJQ917511 NTK917511:NTM917511 ODG917511:ODI917511 ONC917511:ONE917511 OWY917511:OXA917511 PGU917511:PGW917511 PQQ917511:PQS917511 QAM917511:QAO917511 QKI917511:QKK917511 QUE917511:QUG917511 REA917511:REC917511 RNW917511:RNY917511 RXS917511:RXU917511 SHO917511:SHQ917511 SRK917511:SRM917511 TBG917511:TBI917511 TLC917511:TLE917511 TUY917511:TVA917511 UEU917511:UEW917511 UOQ917511:UOS917511 UYM917511:UYO917511 VII917511:VIK917511 VSE917511:VSG917511 WCA917511:WCC917511 WLW917511:WLY917511 WVS917511:WVU917511 K983047:M983047 JG983047:JI983047 TC983047:TE983047 ACY983047:ADA983047 AMU983047:AMW983047 AWQ983047:AWS983047 BGM983047:BGO983047 BQI983047:BQK983047 CAE983047:CAG983047 CKA983047:CKC983047 CTW983047:CTY983047 DDS983047:DDU983047 DNO983047:DNQ983047 DXK983047:DXM983047 EHG983047:EHI983047 ERC983047:ERE983047 FAY983047:FBA983047 FKU983047:FKW983047 FUQ983047:FUS983047 GEM983047:GEO983047 GOI983047:GOK983047 GYE983047:GYG983047 HIA983047:HIC983047 HRW983047:HRY983047 IBS983047:IBU983047 ILO983047:ILQ983047 IVK983047:IVM983047 JFG983047:JFI983047 JPC983047:JPE983047 JYY983047:JZA983047 KIU983047:KIW983047 KSQ983047:KSS983047 LCM983047:LCO983047 LMI983047:LMK983047 LWE983047:LWG983047 MGA983047:MGC983047 MPW983047:MPY983047 MZS983047:MZU983047 NJO983047:NJQ983047 NTK983047:NTM983047 ODG983047:ODI983047 ONC983047:ONE983047 OWY983047:OXA983047 PGU983047:PGW983047 PQQ983047:PQS983047 QAM983047:QAO983047 QKI983047:QKK983047 QUE983047:QUG983047 REA983047:REC983047 RNW983047:RNY983047 RXS983047:RXU983047 SHO983047:SHQ983047 SRK983047:SRM983047 TBG983047:TBI983047 TLC983047:TLE983047 TUY983047:TVA983047 UEU983047:UEW983047 UOQ983047:UOS983047 UYM983047:UYO983047 VII983047:VIK983047 VSE983047:VSG983047 WCA983047:WCC983047 WLW983047:WLY983047 WVS983047:WVU983047" xr:uid="{8282B74C-B820-4C00-8B85-616F81D23C47}">
      <formula1>ObservationType</formula1>
    </dataValidation>
    <dataValidation type="list" allowBlank="1" showInputMessage="1" showErrorMessage="1" sqref="F43:F48 JB43:JB48 SX43:SX48 ACT43:ACT48 AMP43:AMP48 AWL43:AWL48 BGH43:BGH48 BQD43:BQD48 BZZ43:BZZ48 CJV43:CJV48 CTR43:CTR48 DDN43:DDN48 DNJ43:DNJ48 DXF43:DXF48 EHB43:EHB48 EQX43:EQX48 FAT43:FAT48 FKP43:FKP48 FUL43:FUL48 GEH43:GEH48 GOD43:GOD48 GXZ43:GXZ48 HHV43:HHV48 HRR43:HRR48 IBN43:IBN48 ILJ43:ILJ48 IVF43:IVF48 JFB43:JFB48 JOX43:JOX48 JYT43:JYT48 KIP43:KIP48 KSL43:KSL48 LCH43:LCH48 LMD43:LMD48 LVZ43:LVZ48 MFV43:MFV48 MPR43:MPR48 MZN43:MZN48 NJJ43:NJJ48 NTF43:NTF48 ODB43:ODB48 OMX43:OMX48 OWT43:OWT48 PGP43:PGP48 PQL43:PQL48 QAH43:QAH48 QKD43:QKD48 QTZ43:QTZ48 RDV43:RDV48 RNR43:RNR48 RXN43:RXN48 SHJ43:SHJ48 SRF43:SRF48 TBB43:TBB48 TKX43:TKX48 TUT43:TUT48 UEP43:UEP48 UOL43:UOL48 UYH43:UYH48 VID43:VID48 VRZ43:VRZ48 WBV43:WBV48 WLR43:WLR48 WVN43:WVN48 F65579:F65584 JB65579:JB65584 SX65579:SX65584 ACT65579:ACT65584 AMP65579:AMP65584 AWL65579:AWL65584 BGH65579:BGH65584 BQD65579:BQD65584 BZZ65579:BZZ65584 CJV65579:CJV65584 CTR65579:CTR65584 DDN65579:DDN65584 DNJ65579:DNJ65584 DXF65579:DXF65584 EHB65579:EHB65584 EQX65579:EQX65584 FAT65579:FAT65584 FKP65579:FKP65584 FUL65579:FUL65584 GEH65579:GEH65584 GOD65579:GOD65584 GXZ65579:GXZ65584 HHV65579:HHV65584 HRR65579:HRR65584 IBN65579:IBN65584 ILJ65579:ILJ65584 IVF65579:IVF65584 JFB65579:JFB65584 JOX65579:JOX65584 JYT65579:JYT65584 KIP65579:KIP65584 KSL65579:KSL65584 LCH65579:LCH65584 LMD65579:LMD65584 LVZ65579:LVZ65584 MFV65579:MFV65584 MPR65579:MPR65584 MZN65579:MZN65584 NJJ65579:NJJ65584 NTF65579:NTF65584 ODB65579:ODB65584 OMX65579:OMX65584 OWT65579:OWT65584 PGP65579:PGP65584 PQL65579:PQL65584 QAH65579:QAH65584 QKD65579:QKD65584 QTZ65579:QTZ65584 RDV65579:RDV65584 RNR65579:RNR65584 RXN65579:RXN65584 SHJ65579:SHJ65584 SRF65579:SRF65584 TBB65579:TBB65584 TKX65579:TKX65584 TUT65579:TUT65584 UEP65579:UEP65584 UOL65579:UOL65584 UYH65579:UYH65584 VID65579:VID65584 VRZ65579:VRZ65584 WBV65579:WBV65584 WLR65579:WLR65584 WVN65579:WVN65584 F131115:F131120 JB131115:JB131120 SX131115:SX131120 ACT131115:ACT131120 AMP131115:AMP131120 AWL131115:AWL131120 BGH131115:BGH131120 BQD131115:BQD131120 BZZ131115:BZZ131120 CJV131115:CJV131120 CTR131115:CTR131120 DDN131115:DDN131120 DNJ131115:DNJ131120 DXF131115:DXF131120 EHB131115:EHB131120 EQX131115:EQX131120 FAT131115:FAT131120 FKP131115:FKP131120 FUL131115:FUL131120 GEH131115:GEH131120 GOD131115:GOD131120 GXZ131115:GXZ131120 HHV131115:HHV131120 HRR131115:HRR131120 IBN131115:IBN131120 ILJ131115:ILJ131120 IVF131115:IVF131120 JFB131115:JFB131120 JOX131115:JOX131120 JYT131115:JYT131120 KIP131115:KIP131120 KSL131115:KSL131120 LCH131115:LCH131120 LMD131115:LMD131120 LVZ131115:LVZ131120 MFV131115:MFV131120 MPR131115:MPR131120 MZN131115:MZN131120 NJJ131115:NJJ131120 NTF131115:NTF131120 ODB131115:ODB131120 OMX131115:OMX131120 OWT131115:OWT131120 PGP131115:PGP131120 PQL131115:PQL131120 QAH131115:QAH131120 QKD131115:QKD131120 QTZ131115:QTZ131120 RDV131115:RDV131120 RNR131115:RNR131120 RXN131115:RXN131120 SHJ131115:SHJ131120 SRF131115:SRF131120 TBB131115:TBB131120 TKX131115:TKX131120 TUT131115:TUT131120 UEP131115:UEP131120 UOL131115:UOL131120 UYH131115:UYH131120 VID131115:VID131120 VRZ131115:VRZ131120 WBV131115:WBV131120 WLR131115:WLR131120 WVN131115:WVN131120 F196651:F196656 JB196651:JB196656 SX196651:SX196656 ACT196651:ACT196656 AMP196651:AMP196656 AWL196651:AWL196656 BGH196651:BGH196656 BQD196651:BQD196656 BZZ196651:BZZ196656 CJV196651:CJV196656 CTR196651:CTR196656 DDN196651:DDN196656 DNJ196651:DNJ196656 DXF196651:DXF196656 EHB196651:EHB196656 EQX196651:EQX196656 FAT196651:FAT196656 FKP196651:FKP196656 FUL196651:FUL196656 GEH196651:GEH196656 GOD196651:GOD196656 GXZ196651:GXZ196656 HHV196651:HHV196656 HRR196651:HRR196656 IBN196651:IBN196656 ILJ196651:ILJ196656 IVF196651:IVF196656 JFB196651:JFB196656 JOX196651:JOX196656 JYT196651:JYT196656 KIP196651:KIP196656 KSL196651:KSL196656 LCH196651:LCH196656 LMD196651:LMD196656 LVZ196651:LVZ196656 MFV196651:MFV196656 MPR196651:MPR196656 MZN196651:MZN196656 NJJ196651:NJJ196656 NTF196651:NTF196656 ODB196651:ODB196656 OMX196651:OMX196656 OWT196651:OWT196656 PGP196651:PGP196656 PQL196651:PQL196656 QAH196651:QAH196656 QKD196651:QKD196656 QTZ196651:QTZ196656 RDV196651:RDV196656 RNR196651:RNR196656 RXN196651:RXN196656 SHJ196651:SHJ196656 SRF196651:SRF196656 TBB196651:TBB196656 TKX196651:TKX196656 TUT196651:TUT196656 UEP196651:UEP196656 UOL196651:UOL196656 UYH196651:UYH196656 VID196651:VID196656 VRZ196651:VRZ196656 WBV196651:WBV196656 WLR196651:WLR196656 WVN196651:WVN196656 F262187:F262192 JB262187:JB262192 SX262187:SX262192 ACT262187:ACT262192 AMP262187:AMP262192 AWL262187:AWL262192 BGH262187:BGH262192 BQD262187:BQD262192 BZZ262187:BZZ262192 CJV262187:CJV262192 CTR262187:CTR262192 DDN262187:DDN262192 DNJ262187:DNJ262192 DXF262187:DXF262192 EHB262187:EHB262192 EQX262187:EQX262192 FAT262187:FAT262192 FKP262187:FKP262192 FUL262187:FUL262192 GEH262187:GEH262192 GOD262187:GOD262192 GXZ262187:GXZ262192 HHV262187:HHV262192 HRR262187:HRR262192 IBN262187:IBN262192 ILJ262187:ILJ262192 IVF262187:IVF262192 JFB262187:JFB262192 JOX262187:JOX262192 JYT262187:JYT262192 KIP262187:KIP262192 KSL262187:KSL262192 LCH262187:LCH262192 LMD262187:LMD262192 LVZ262187:LVZ262192 MFV262187:MFV262192 MPR262187:MPR262192 MZN262187:MZN262192 NJJ262187:NJJ262192 NTF262187:NTF262192 ODB262187:ODB262192 OMX262187:OMX262192 OWT262187:OWT262192 PGP262187:PGP262192 PQL262187:PQL262192 QAH262187:QAH262192 QKD262187:QKD262192 QTZ262187:QTZ262192 RDV262187:RDV262192 RNR262187:RNR262192 RXN262187:RXN262192 SHJ262187:SHJ262192 SRF262187:SRF262192 TBB262187:TBB262192 TKX262187:TKX262192 TUT262187:TUT262192 UEP262187:UEP262192 UOL262187:UOL262192 UYH262187:UYH262192 VID262187:VID262192 VRZ262187:VRZ262192 WBV262187:WBV262192 WLR262187:WLR262192 WVN262187:WVN262192 F327723:F327728 JB327723:JB327728 SX327723:SX327728 ACT327723:ACT327728 AMP327723:AMP327728 AWL327723:AWL327728 BGH327723:BGH327728 BQD327723:BQD327728 BZZ327723:BZZ327728 CJV327723:CJV327728 CTR327723:CTR327728 DDN327723:DDN327728 DNJ327723:DNJ327728 DXF327723:DXF327728 EHB327723:EHB327728 EQX327723:EQX327728 FAT327723:FAT327728 FKP327723:FKP327728 FUL327723:FUL327728 GEH327723:GEH327728 GOD327723:GOD327728 GXZ327723:GXZ327728 HHV327723:HHV327728 HRR327723:HRR327728 IBN327723:IBN327728 ILJ327723:ILJ327728 IVF327723:IVF327728 JFB327723:JFB327728 JOX327723:JOX327728 JYT327723:JYT327728 KIP327723:KIP327728 KSL327723:KSL327728 LCH327723:LCH327728 LMD327723:LMD327728 LVZ327723:LVZ327728 MFV327723:MFV327728 MPR327723:MPR327728 MZN327723:MZN327728 NJJ327723:NJJ327728 NTF327723:NTF327728 ODB327723:ODB327728 OMX327723:OMX327728 OWT327723:OWT327728 PGP327723:PGP327728 PQL327723:PQL327728 QAH327723:QAH327728 QKD327723:QKD327728 QTZ327723:QTZ327728 RDV327723:RDV327728 RNR327723:RNR327728 RXN327723:RXN327728 SHJ327723:SHJ327728 SRF327723:SRF327728 TBB327723:TBB327728 TKX327723:TKX327728 TUT327723:TUT327728 UEP327723:UEP327728 UOL327723:UOL327728 UYH327723:UYH327728 VID327723:VID327728 VRZ327723:VRZ327728 WBV327723:WBV327728 WLR327723:WLR327728 WVN327723:WVN327728 F393259:F393264 JB393259:JB393264 SX393259:SX393264 ACT393259:ACT393264 AMP393259:AMP393264 AWL393259:AWL393264 BGH393259:BGH393264 BQD393259:BQD393264 BZZ393259:BZZ393264 CJV393259:CJV393264 CTR393259:CTR393264 DDN393259:DDN393264 DNJ393259:DNJ393264 DXF393259:DXF393264 EHB393259:EHB393264 EQX393259:EQX393264 FAT393259:FAT393264 FKP393259:FKP393264 FUL393259:FUL393264 GEH393259:GEH393264 GOD393259:GOD393264 GXZ393259:GXZ393264 HHV393259:HHV393264 HRR393259:HRR393264 IBN393259:IBN393264 ILJ393259:ILJ393264 IVF393259:IVF393264 JFB393259:JFB393264 JOX393259:JOX393264 JYT393259:JYT393264 KIP393259:KIP393264 KSL393259:KSL393264 LCH393259:LCH393264 LMD393259:LMD393264 LVZ393259:LVZ393264 MFV393259:MFV393264 MPR393259:MPR393264 MZN393259:MZN393264 NJJ393259:NJJ393264 NTF393259:NTF393264 ODB393259:ODB393264 OMX393259:OMX393264 OWT393259:OWT393264 PGP393259:PGP393264 PQL393259:PQL393264 QAH393259:QAH393264 QKD393259:QKD393264 QTZ393259:QTZ393264 RDV393259:RDV393264 RNR393259:RNR393264 RXN393259:RXN393264 SHJ393259:SHJ393264 SRF393259:SRF393264 TBB393259:TBB393264 TKX393259:TKX393264 TUT393259:TUT393264 UEP393259:UEP393264 UOL393259:UOL393264 UYH393259:UYH393264 VID393259:VID393264 VRZ393259:VRZ393264 WBV393259:WBV393264 WLR393259:WLR393264 WVN393259:WVN393264 F458795:F458800 JB458795:JB458800 SX458795:SX458800 ACT458795:ACT458800 AMP458795:AMP458800 AWL458795:AWL458800 BGH458795:BGH458800 BQD458795:BQD458800 BZZ458795:BZZ458800 CJV458795:CJV458800 CTR458795:CTR458800 DDN458795:DDN458800 DNJ458795:DNJ458800 DXF458795:DXF458800 EHB458795:EHB458800 EQX458795:EQX458800 FAT458795:FAT458800 FKP458795:FKP458800 FUL458795:FUL458800 GEH458795:GEH458800 GOD458795:GOD458800 GXZ458795:GXZ458800 HHV458795:HHV458800 HRR458795:HRR458800 IBN458795:IBN458800 ILJ458795:ILJ458800 IVF458795:IVF458800 JFB458795:JFB458800 JOX458795:JOX458800 JYT458795:JYT458800 KIP458795:KIP458800 KSL458795:KSL458800 LCH458795:LCH458800 LMD458795:LMD458800 LVZ458795:LVZ458800 MFV458795:MFV458800 MPR458795:MPR458800 MZN458795:MZN458800 NJJ458795:NJJ458800 NTF458795:NTF458800 ODB458795:ODB458800 OMX458795:OMX458800 OWT458795:OWT458800 PGP458795:PGP458800 PQL458795:PQL458800 QAH458795:QAH458800 QKD458795:QKD458800 QTZ458795:QTZ458800 RDV458795:RDV458800 RNR458795:RNR458800 RXN458795:RXN458800 SHJ458795:SHJ458800 SRF458795:SRF458800 TBB458795:TBB458800 TKX458795:TKX458800 TUT458795:TUT458800 UEP458795:UEP458800 UOL458795:UOL458800 UYH458795:UYH458800 VID458795:VID458800 VRZ458795:VRZ458800 WBV458795:WBV458800 WLR458795:WLR458800 WVN458795:WVN458800 F524331:F524336 JB524331:JB524336 SX524331:SX524336 ACT524331:ACT524336 AMP524331:AMP524336 AWL524331:AWL524336 BGH524331:BGH524336 BQD524331:BQD524336 BZZ524331:BZZ524336 CJV524331:CJV524336 CTR524331:CTR524336 DDN524331:DDN524336 DNJ524331:DNJ524336 DXF524331:DXF524336 EHB524331:EHB524336 EQX524331:EQX524336 FAT524331:FAT524336 FKP524331:FKP524336 FUL524331:FUL524336 GEH524331:GEH524336 GOD524331:GOD524336 GXZ524331:GXZ524336 HHV524331:HHV524336 HRR524331:HRR524336 IBN524331:IBN524336 ILJ524331:ILJ524336 IVF524331:IVF524336 JFB524331:JFB524336 JOX524331:JOX524336 JYT524331:JYT524336 KIP524331:KIP524336 KSL524331:KSL524336 LCH524331:LCH524336 LMD524331:LMD524336 LVZ524331:LVZ524336 MFV524331:MFV524336 MPR524331:MPR524336 MZN524331:MZN524336 NJJ524331:NJJ524336 NTF524331:NTF524336 ODB524331:ODB524336 OMX524331:OMX524336 OWT524331:OWT524336 PGP524331:PGP524336 PQL524331:PQL524336 QAH524331:QAH524336 QKD524331:QKD524336 QTZ524331:QTZ524336 RDV524331:RDV524336 RNR524331:RNR524336 RXN524331:RXN524336 SHJ524331:SHJ524336 SRF524331:SRF524336 TBB524331:TBB524336 TKX524331:TKX524336 TUT524331:TUT524336 UEP524331:UEP524336 UOL524331:UOL524336 UYH524331:UYH524336 VID524331:VID524336 VRZ524331:VRZ524336 WBV524331:WBV524336 WLR524331:WLR524336 WVN524331:WVN524336 F589867:F589872 JB589867:JB589872 SX589867:SX589872 ACT589867:ACT589872 AMP589867:AMP589872 AWL589867:AWL589872 BGH589867:BGH589872 BQD589867:BQD589872 BZZ589867:BZZ589872 CJV589867:CJV589872 CTR589867:CTR589872 DDN589867:DDN589872 DNJ589867:DNJ589872 DXF589867:DXF589872 EHB589867:EHB589872 EQX589867:EQX589872 FAT589867:FAT589872 FKP589867:FKP589872 FUL589867:FUL589872 GEH589867:GEH589872 GOD589867:GOD589872 GXZ589867:GXZ589872 HHV589867:HHV589872 HRR589867:HRR589872 IBN589867:IBN589872 ILJ589867:ILJ589872 IVF589867:IVF589872 JFB589867:JFB589872 JOX589867:JOX589872 JYT589867:JYT589872 KIP589867:KIP589872 KSL589867:KSL589872 LCH589867:LCH589872 LMD589867:LMD589872 LVZ589867:LVZ589872 MFV589867:MFV589872 MPR589867:MPR589872 MZN589867:MZN589872 NJJ589867:NJJ589872 NTF589867:NTF589872 ODB589867:ODB589872 OMX589867:OMX589872 OWT589867:OWT589872 PGP589867:PGP589872 PQL589867:PQL589872 QAH589867:QAH589872 QKD589867:QKD589872 QTZ589867:QTZ589872 RDV589867:RDV589872 RNR589867:RNR589872 RXN589867:RXN589872 SHJ589867:SHJ589872 SRF589867:SRF589872 TBB589867:TBB589872 TKX589867:TKX589872 TUT589867:TUT589872 UEP589867:UEP589872 UOL589867:UOL589872 UYH589867:UYH589872 VID589867:VID589872 VRZ589867:VRZ589872 WBV589867:WBV589872 WLR589867:WLR589872 WVN589867:WVN589872 F655403:F655408 JB655403:JB655408 SX655403:SX655408 ACT655403:ACT655408 AMP655403:AMP655408 AWL655403:AWL655408 BGH655403:BGH655408 BQD655403:BQD655408 BZZ655403:BZZ655408 CJV655403:CJV655408 CTR655403:CTR655408 DDN655403:DDN655408 DNJ655403:DNJ655408 DXF655403:DXF655408 EHB655403:EHB655408 EQX655403:EQX655408 FAT655403:FAT655408 FKP655403:FKP655408 FUL655403:FUL655408 GEH655403:GEH655408 GOD655403:GOD655408 GXZ655403:GXZ655408 HHV655403:HHV655408 HRR655403:HRR655408 IBN655403:IBN655408 ILJ655403:ILJ655408 IVF655403:IVF655408 JFB655403:JFB655408 JOX655403:JOX655408 JYT655403:JYT655408 KIP655403:KIP655408 KSL655403:KSL655408 LCH655403:LCH655408 LMD655403:LMD655408 LVZ655403:LVZ655408 MFV655403:MFV655408 MPR655403:MPR655408 MZN655403:MZN655408 NJJ655403:NJJ655408 NTF655403:NTF655408 ODB655403:ODB655408 OMX655403:OMX655408 OWT655403:OWT655408 PGP655403:PGP655408 PQL655403:PQL655408 QAH655403:QAH655408 QKD655403:QKD655408 QTZ655403:QTZ655408 RDV655403:RDV655408 RNR655403:RNR655408 RXN655403:RXN655408 SHJ655403:SHJ655408 SRF655403:SRF655408 TBB655403:TBB655408 TKX655403:TKX655408 TUT655403:TUT655408 UEP655403:UEP655408 UOL655403:UOL655408 UYH655403:UYH655408 VID655403:VID655408 VRZ655403:VRZ655408 WBV655403:WBV655408 WLR655403:WLR655408 WVN655403:WVN655408 F720939:F720944 JB720939:JB720944 SX720939:SX720944 ACT720939:ACT720944 AMP720939:AMP720944 AWL720939:AWL720944 BGH720939:BGH720944 BQD720939:BQD720944 BZZ720939:BZZ720944 CJV720939:CJV720944 CTR720939:CTR720944 DDN720939:DDN720944 DNJ720939:DNJ720944 DXF720939:DXF720944 EHB720939:EHB720944 EQX720939:EQX720944 FAT720939:FAT720944 FKP720939:FKP720944 FUL720939:FUL720944 GEH720939:GEH720944 GOD720939:GOD720944 GXZ720939:GXZ720944 HHV720939:HHV720944 HRR720939:HRR720944 IBN720939:IBN720944 ILJ720939:ILJ720944 IVF720939:IVF720944 JFB720939:JFB720944 JOX720939:JOX720944 JYT720939:JYT720944 KIP720939:KIP720944 KSL720939:KSL720944 LCH720939:LCH720944 LMD720939:LMD720944 LVZ720939:LVZ720944 MFV720939:MFV720944 MPR720939:MPR720944 MZN720939:MZN720944 NJJ720939:NJJ720944 NTF720939:NTF720944 ODB720939:ODB720944 OMX720939:OMX720944 OWT720939:OWT720944 PGP720939:PGP720944 PQL720939:PQL720944 QAH720939:QAH720944 QKD720939:QKD720944 QTZ720939:QTZ720944 RDV720939:RDV720944 RNR720939:RNR720944 RXN720939:RXN720944 SHJ720939:SHJ720944 SRF720939:SRF720944 TBB720939:TBB720944 TKX720939:TKX720944 TUT720939:TUT720944 UEP720939:UEP720944 UOL720939:UOL720944 UYH720939:UYH720944 VID720939:VID720944 VRZ720939:VRZ720944 WBV720939:WBV720944 WLR720939:WLR720944 WVN720939:WVN720944 F786475:F786480 JB786475:JB786480 SX786475:SX786480 ACT786475:ACT786480 AMP786475:AMP786480 AWL786475:AWL786480 BGH786475:BGH786480 BQD786475:BQD786480 BZZ786475:BZZ786480 CJV786475:CJV786480 CTR786475:CTR786480 DDN786475:DDN786480 DNJ786475:DNJ786480 DXF786475:DXF786480 EHB786475:EHB786480 EQX786475:EQX786480 FAT786475:FAT786480 FKP786475:FKP786480 FUL786475:FUL786480 GEH786475:GEH786480 GOD786475:GOD786480 GXZ786475:GXZ786480 HHV786475:HHV786480 HRR786475:HRR786480 IBN786475:IBN786480 ILJ786475:ILJ786480 IVF786475:IVF786480 JFB786475:JFB786480 JOX786475:JOX786480 JYT786475:JYT786480 KIP786475:KIP786480 KSL786475:KSL786480 LCH786475:LCH786480 LMD786475:LMD786480 LVZ786475:LVZ786480 MFV786475:MFV786480 MPR786475:MPR786480 MZN786475:MZN786480 NJJ786475:NJJ786480 NTF786475:NTF786480 ODB786475:ODB786480 OMX786475:OMX786480 OWT786475:OWT786480 PGP786475:PGP786480 PQL786475:PQL786480 QAH786475:QAH786480 QKD786475:QKD786480 QTZ786475:QTZ786480 RDV786475:RDV786480 RNR786475:RNR786480 RXN786475:RXN786480 SHJ786475:SHJ786480 SRF786475:SRF786480 TBB786475:TBB786480 TKX786475:TKX786480 TUT786475:TUT786480 UEP786475:UEP786480 UOL786475:UOL786480 UYH786475:UYH786480 VID786475:VID786480 VRZ786475:VRZ786480 WBV786475:WBV786480 WLR786475:WLR786480 WVN786475:WVN786480 F852011:F852016 JB852011:JB852016 SX852011:SX852016 ACT852011:ACT852016 AMP852011:AMP852016 AWL852011:AWL852016 BGH852011:BGH852016 BQD852011:BQD852016 BZZ852011:BZZ852016 CJV852011:CJV852016 CTR852011:CTR852016 DDN852011:DDN852016 DNJ852011:DNJ852016 DXF852011:DXF852016 EHB852011:EHB852016 EQX852011:EQX852016 FAT852011:FAT852016 FKP852011:FKP852016 FUL852011:FUL852016 GEH852011:GEH852016 GOD852011:GOD852016 GXZ852011:GXZ852016 HHV852011:HHV852016 HRR852011:HRR852016 IBN852011:IBN852016 ILJ852011:ILJ852016 IVF852011:IVF852016 JFB852011:JFB852016 JOX852011:JOX852016 JYT852011:JYT852016 KIP852011:KIP852016 KSL852011:KSL852016 LCH852011:LCH852016 LMD852011:LMD852016 LVZ852011:LVZ852016 MFV852011:MFV852016 MPR852011:MPR852016 MZN852011:MZN852016 NJJ852011:NJJ852016 NTF852011:NTF852016 ODB852011:ODB852016 OMX852011:OMX852016 OWT852011:OWT852016 PGP852011:PGP852016 PQL852011:PQL852016 QAH852011:QAH852016 QKD852011:QKD852016 QTZ852011:QTZ852016 RDV852011:RDV852016 RNR852011:RNR852016 RXN852011:RXN852016 SHJ852011:SHJ852016 SRF852011:SRF852016 TBB852011:TBB852016 TKX852011:TKX852016 TUT852011:TUT852016 UEP852011:UEP852016 UOL852011:UOL852016 UYH852011:UYH852016 VID852011:VID852016 VRZ852011:VRZ852016 WBV852011:WBV852016 WLR852011:WLR852016 WVN852011:WVN852016 F917547:F917552 JB917547:JB917552 SX917547:SX917552 ACT917547:ACT917552 AMP917547:AMP917552 AWL917547:AWL917552 BGH917547:BGH917552 BQD917547:BQD917552 BZZ917547:BZZ917552 CJV917547:CJV917552 CTR917547:CTR917552 DDN917547:DDN917552 DNJ917547:DNJ917552 DXF917547:DXF917552 EHB917547:EHB917552 EQX917547:EQX917552 FAT917547:FAT917552 FKP917547:FKP917552 FUL917547:FUL917552 GEH917547:GEH917552 GOD917547:GOD917552 GXZ917547:GXZ917552 HHV917547:HHV917552 HRR917547:HRR917552 IBN917547:IBN917552 ILJ917547:ILJ917552 IVF917547:IVF917552 JFB917547:JFB917552 JOX917547:JOX917552 JYT917547:JYT917552 KIP917547:KIP917552 KSL917547:KSL917552 LCH917547:LCH917552 LMD917547:LMD917552 LVZ917547:LVZ917552 MFV917547:MFV917552 MPR917547:MPR917552 MZN917547:MZN917552 NJJ917547:NJJ917552 NTF917547:NTF917552 ODB917547:ODB917552 OMX917547:OMX917552 OWT917547:OWT917552 PGP917547:PGP917552 PQL917547:PQL917552 QAH917547:QAH917552 QKD917547:QKD917552 QTZ917547:QTZ917552 RDV917547:RDV917552 RNR917547:RNR917552 RXN917547:RXN917552 SHJ917547:SHJ917552 SRF917547:SRF917552 TBB917547:TBB917552 TKX917547:TKX917552 TUT917547:TUT917552 UEP917547:UEP917552 UOL917547:UOL917552 UYH917547:UYH917552 VID917547:VID917552 VRZ917547:VRZ917552 WBV917547:WBV917552 WLR917547:WLR917552 WVN917547:WVN917552 F983083:F983088 JB983083:JB983088 SX983083:SX983088 ACT983083:ACT983088 AMP983083:AMP983088 AWL983083:AWL983088 BGH983083:BGH983088 BQD983083:BQD983088 BZZ983083:BZZ983088 CJV983083:CJV983088 CTR983083:CTR983088 DDN983083:DDN983088 DNJ983083:DNJ983088 DXF983083:DXF983088 EHB983083:EHB983088 EQX983083:EQX983088 FAT983083:FAT983088 FKP983083:FKP983088 FUL983083:FUL983088 GEH983083:GEH983088 GOD983083:GOD983088 GXZ983083:GXZ983088 HHV983083:HHV983088 HRR983083:HRR983088 IBN983083:IBN983088 ILJ983083:ILJ983088 IVF983083:IVF983088 JFB983083:JFB983088 JOX983083:JOX983088 JYT983083:JYT983088 KIP983083:KIP983088 KSL983083:KSL983088 LCH983083:LCH983088 LMD983083:LMD983088 LVZ983083:LVZ983088 MFV983083:MFV983088 MPR983083:MPR983088 MZN983083:MZN983088 NJJ983083:NJJ983088 NTF983083:NTF983088 ODB983083:ODB983088 OMX983083:OMX983088 OWT983083:OWT983088 PGP983083:PGP983088 PQL983083:PQL983088 QAH983083:QAH983088 QKD983083:QKD983088 QTZ983083:QTZ983088 RDV983083:RDV983088 RNR983083:RNR983088 RXN983083:RXN983088 SHJ983083:SHJ983088 SRF983083:SRF983088 TBB983083:TBB983088 TKX983083:TKX983088 TUT983083:TUT983088 UEP983083:UEP983088 UOL983083:UOL983088 UYH983083:UYH983088 VID983083:VID983088 VRZ983083:VRZ983088 WBV983083:WBV983088 WLR983083:WLR983088 WVN983083:WVN983088" xr:uid="{AC33EFD7-FD45-4286-BA1C-66B0118334C2}">
      <formula1>Hue</formula1>
    </dataValidation>
    <dataValidation type="list" allowBlank="1" showInputMessage="1" showErrorMessage="1" sqref="G43:G48 JC43:JC48 SY43:SY48 ACU43:ACU48 AMQ43:AMQ48 AWM43:AWM48 BGI43:BGI48 BQE43:BQE48 CAA43:CAA48 CJW43:CJW48 CTS43:CTS48 DDO43:DDO48 DNK43:DNK48 DXG43:DXG48 EHC43:EHC48 EQY43:EQY48 FAU43:FAU48 FKQ43:FKQ48 FUM43:FUM48 GEI43:GEI48 GOE43:GOE48 GYA43:GYA48 HHW43:HHW48 HRS43:HRS48 IBO43:IBO48 ILK43:ILK48 IVG43:IVG48 JFC43:JFC48 JOY43:JOY48 JYU43:JYU48 KIQ43:KIQ48 KSM43:KSM48 LCI43:LCI48 LME43:LME48 LWA43:LWA48 MFW43:MFW48 MPS43:MPS48 MZO43:MZO48 NJK43:NJK48 NTG43:NTG48 ODC43:ODC48 OMY43:OMY48 OWU43:OWU48 PGQ43:PGQ48 PQM43:PQM48 QAI43:QAI48 QKE43:QKE48 QUA43:QUA48 RDW43:RDW48 RNS43:RNS48 RXO43:RXO48 SHK43:SHK48 SRG43:SRG48 TBC43:TBC48 TKY43:TKY48 TUU43:TUU48 UEQ43:UEQ48 UOM43:UOM48 UYI43:UYI48 VIE43:VIE48 VSA43:VSA48 WBW43:WBW48 WLS43:WLS48 WVO43:WVO48 G65579:G65584 JC65579:JC65584 SY65579:SY65584 ACU65579:ACU65584 AMQ65579:AMQ65584 AWM65579:AWM65584 BGI65579:BGI65584 BQE65579:BQE65584 CAA65579:CAA65584 CJW65579:CJW65584 CTS65579:CTS65584 DDO65579:DDO65584 DNK65579:DNK65584 DXG65579:DXG65584 EHC65579:EHC65584 EQY65579:EQY65584 FAU65579:FAU65584 FKQ65579:FKQ65584 FUM65579:FUM65584 GEI65579:GEI65584 GOE65579:GOE65584 GYA65579:GYA65584 HHW65579:HHW65584 HRS65579:HRS65584 IBO65579:IBO65584 ILK65579:ILK65584 IVG65579:IVG65584 JFC65579:JFC65584 JOY65579:JOY65584 JYU65579:JYU65584 KIQ65579:KIQ65584 KSM65579:KSM65584 LCI65579:LCI65584 LME65579:LME65584 LWA65579:LWA65584 MFW65579:MFW65584 MPS65579:MPS65584 MZO65579:MZO65584 NJK65579:NJK65584 NTG65579:NTG65584 ODC65579:ODC65584 OMY65579:OMY65584 OWU65579:OWU65584 PGQ65579:PGQ65584 PQM65579:PQM65584 QAI65579:QAI65584 QKE65579:QKE65584 QUA65579:QUA65584 RDW65579:RDW65584 RNS65579:RNS65584 RXO65579:RXO65584 SHK65579:SHK65584 SRG65579:SRG65584 TBC65579:TBC65584 TKY65579:TKY65584 TUU65579:TUU65584 UEQ65579:UEQ65584 UOM65579:UOM65584 UYI65579:UYI65584 VIE65579:VIE65584 VSA65579:VSA65584 WBW65579:WBW65584 WLS65579:WLS65584 WVO65579:WVO65584 G131115:G131120 JC131115:JC131120 SY131115:SY131120 ACU131115:ACU131120 AMQ131115:AMQ131120 AWM131115:AWM131120 BGI131115:BGI131120 BQE131115:BQE131120 CAA131115:CAA131120 CJW131115:CJW131120 CTS131115:CTS131120 DDO131115:DDO131120 DNK131115:DNK131120 DXG131115:DXG131120 EHC131115:EHC131120 EQY131115:EQY131120 FAU131115:FAU131120 FKQ131115:FKQ131120 FUM131115:FUM131120 GEI131115:GEI131120 GOE131115:GOE131120 GYA131115:GYA131120 HHW131115:HHW131120 HRS131115:HRS131120 IBO131115:IBO131120 ILK131115:ILK131120 IVG131115:IVG131120 JFC131115:JFC131120 JOY131115:JOY131120 JYU131115:JYU131120 KIQ131115:KIQ131120 KSM131115:KSM131120 LCI131115:LCI131120 LME131115:LME131120 LWA131115:LWA131120 MFW131115:MFW131120 MPS131115:MPS131120 MZO131115:MZO131120 NJK131115:NJK131120 NTG131115:NTG131120 ODC131115:ODC131120 OMY131115:OMY131120 OWU131115:OWU131120 PGQ131115:PGQ131120 PQM131115:PQM131120 QAI131115:QAI131120 QKE131115:QKE131120 QUA131115:QUA131120 RDW131115:RDW131120 RNS131115:RNS131120 RXO131115:RXO131120 SHK131115:SHK131120 SRG131115:SRG131120 TBC131115:TBC131120 TKY131115:TKY131120 TUU131115:TUU131120 UEQ131115:UEQ131120 UOM131115:UOM131120 UYI131115:UYI131120 VIE131115:VIE131120 VSA131115:VSA131120 WBW131115:WBW131120 WLS131115:WLS131120 WVO131115:WVO131120 G196651:G196656 JC196651:JC196656 SY196651:SY196656 ACU196651:ACU196656 AMQ196651:AMQ196656 AWM196651:AWM196656 BGI196651:BGI196656 BQE196651:BQE196656 CAA196651:CAA196656 CJW196651:CJW196656 CTS196651:CTS196656 DDO196651:DDO196656 DNK196651:DNK196656 DXG196651:DXG196656 EHC196651:EHC196656 EQY196651:EQY196656 FAU196651:FAU196656 FKQ196651:FKQ196656 FUM196651:FUM196656 GEI196651:GEI196656 GOE196651:GOE196656 GYA196651:GYA196656 HHW196651:HHW196656 HRS196651:HRS196656 IBO196651:IBO196656 ILK196651:ILK196656 IVG196651:IVG196656 JFC196651:JFC196656 JOY196651:JOY196656 JYU196651:JYU196656 KIQ196651:KIQ196656 KSM196651:KSM196656 LCI196651:LCI196656 LME196651:LME196656 LWA196651:LWA196656 MFW196651:MFW196656 MPS196651:MPS196656 MZO196651:MZO196656 NJK196651:NJK196656 NTG196651:NTG196656 ODC196651:ODC196656 OMY196651:OMY196656 OWU196651:OWU196656 PGQ196651:PGQ196656 PQM196651:PQM196656 QAI196651:QAI196656 QKE196651:QKE196656 QUA196651:QUA196656 RDW196651:RDW196656 RNS196651:RNS196656 RXO196651:RXO196656 SHK196651:SHK196656 SRG196651:SRG196656 TBC196651:TBC196656 TKY196651:TKY196656 TUU196651:TUU196656 UEQ196651:UEQ196656 UOM196651:UOM196656 UYI196651:UYI196656 VIE196651:VIE196656 VSA196651:VSA196656 WBW196651:WBW196656 WLS196651:WLS196656 WVO196651:WVO196656 G262187:G262192 JC262187:JC262192 SY262187:SY262192 ACU262187:ACU262192 AMQ262187:AMQ262192 AWM262187:AWM262192 BGI262187:BGI262192 BQE262187:BQE262192 CAA262187:CAA262192 CJW262187:CJW262192 CTS262187:CTS262192 DDO262187:DDO262192 DNK262187:DNK262192 DXG262187:DXG262192 EHC262187:EHC262192 EQY262187:EQY262192 FAU262187:FAU262192 FKQ262187:FKQ262192 FUM262187:FUM262192 GEI262187:GEI262192 GOE262187:GOE262192 GYA262187:GYA262192 HHW262187:HHW262192 HRS262187:HRS262192 IBO262187:IBO262192 ILK262187:ILK262192 IVG262187:IVG262192 JFC262187:JFC262192 JOY262187:JOY262192 JYU262187:JYU262192 KIQ262187:KIQ262192 KSM262187:KSM262192 LCI262187:LCI262192 LME262187:LME262192 LWA262187:LWA262192 MFW262187:MFW262192 MPS262187:MPS262192 MZO262187:MZO262192 NJK262187:NJK262192 NTG262187:NTG262192 ODC262187:ODC262192 OMY262187:OMY262192 OWU262187:OWU262192 PGQ262187:PGQ262192 PQM262187:PQM262192 QAI262187:QAI262192 QKE262187:QKE262192 QUA262187:QUA262192 RDW262187:RDW262192 RNS262187:RNS262192 RXO262187:RXO262192 SHK262187:SHK262192 SRG262187:SRG262192 TBC262187:TBC262192 TKY262187:TKY262192 TUU262187:TUU262192 UEQ262187:UEQ262192 UOM262187:UOM262192 UYI262187:UYI262192 VIE262187:VIE262192 VSA262187:VSA262192 WBW262187:WBW262192 WLS262187:WLS262192 WVO262187:WVO262192 G327723:G327728 JC327723:JC327728 SY327723:SY327728 ACU327723:ACU327728 AMQ327723:AMQ327728 AWM327723:AWM327728 BGI327723:BGI327728 BQE327723:BQE327728 CAA327723:CAA327728 CJW327723:CJW327728 CTS327723:CTS327728 DDO327723:DDO327728 DNK327723:DNK327728 DXG327723:DXG327728 EHC327723:EHC327728 EQY327723:EQY327728 FAU327723:FAU327728 FKQ327723:FKQ327728 FUM327723:FUM327728 GEI327723:GEI327728 GOE327723:GOE327728 GYA327723:GYA327728 HHW327723:HHW327728 HRS327723:HRS327728 IBO327723:IBO327728 ILK327723:ILK327728 IVG327723:IVG327728 JFC327723:JFC327728 JOY327723:JOY327728 JYU327723:JYU327728 KIQ327723:KIQ327728 KSM327723:KSM327728 LCI327723:LCI327728 LME327723:LME327728 LWA327723:LWA327728 MFW327723:MFW327728 MPS327723:MPS327728 MZO327723:MZO327728 NJK327723:NJK327728 NTG327723:NTG327728 ODC327723:ODC327728 OMY327723:OMY327728 OWU327723:OWU327728 PGQ327723:PGQ327728 PQM327723:PQM327728 QAI327723:QAI327728 QKE327723:QKE327728 QUA327723:QUA327728 RDW327723:RDW327728 RNS327723:RNS327728 RXO327723:RXO327728 SHK327723:SHK327728 SRG327723:SRG327728 TBC327723:TBC327728 TKY327723:TKY327728 TUU327723:TUU327728 UEQ327723:UEQ327728 UOM327723:UOM327728 UYI327723:UYI327728 VIE327723:VIE327728 VSA327723:VSA327728 WBW327723:WBW327728 WLS327723:WLS327728 WVO327723:WVO327728 G393259:G393264 JC393259:JC393264 SY393259:SY393264 ACU393259:ACU393264 AMQ393259:AMQ393264 AWM393259:AWM393264 BGI393259:BGI393264 BQE393259:BQE393264 CAA393259:CAA393264 CJW393259:CJW393264 CTS393259:CTS393264 DDO393259:DDO393264 DNK393259:DNK393264 DXG393259:DXG393264 EHC393259:EHC393264 EQY393259:EQY393264 FAU393259:FAU393264 FKQ393259:FKQ393264 FUM393259:FUM393264 GEI393259:GEI393264 GOE393259:GOE393264 GYA393259:GYA393264 HHW393259:HHW393264 HRS393259:HRS393264 IBO393259:IBO393264 ILK393259:ILK393264 IVG393259:IVG393264 JFC393259:JFC393264 JOY393259:JOY393264 JYU393259:JYU393264 KIQ393259:KIQ393264 KSM393259:KSM393264 LCI393259:LCI393264 LME393259:LME393264 LWA393259:LWA393264 MFW393259:MFW393264 MPS393259:MPS393264 MZO393259:MZO393264 NJK393259:NJK393264 NTG393259:NTG393264 ODC393259:ODC393264 OMY393259:OMY393264 OWU393259:OWU393264 PGQ393259:PGQ393264 PQM393259:PQM393264 QAI393259:QAI393264 QKE393259:QKE393264 QUA393259:QUA393264 RDW393259:RDW393264 RNS393259:RNS393264 RXO393259:RXO393264 SHK393259:SHK393264 SRG393259:SRG393264 TBC393259:TBC393264 TKY393259:TKY393264 TUU393259:TUU393264 UEQ393259:UEQ393264 UOM393259:UOM393264 UYI393259:UYI393264 VIE393259:VIE393264 VSA393259:VSA393264 WBW393259:WBW393264 WLS393259:WLS393264 WVO393259:WVO393264 G458795:G458800 JC458795:JC458800 SY458795:SY458800 ACU458795:ACU458800 AMQ458795:AMQ458800 AWM458795:AWM458800 BGI458795:BGI458800 BQE458795:BQE458800 CAA458795:CAA458800 CJW458795:CJW458800 CTS458795:CTS458800 DDO458795:DDO458800 DNK458795:DNK458800 DXG458795:DXG458800 EHC458795:EHC458800 EQY458795:EQY458800 FAU458795:FAU458800 FKQ458795:FKQ458800 FUM458795:FUM458800 GEI458795:GEI458800 GOE458795:GOE458800 GYA458795:GYA458800 HHW458795:HHW458800 HRS458795:HRS458800 IBO458795:IBO458800 ILK458795:ILK458800 IVG458795:IVG458800 JFC458795:JFC458800 JOY458795:JOY458800 JYU458795:JYU458800 KIQ458795:KIQ458800 KSM458795:KSM458800 LCI458795:LCI458800 LME458795:LME458800 LWA458795:LWA458800 MFW458795:MFW458800 MPS458795:MPS458800 MZO458795:MZO458800 NJK458795:NJK458800 NTG458795:NTG458800 ODC458795:ODC458800 OMY458795:OMY458800 OWU458795:OWU458800 PGQ458795:PGQ458800 PQM458795:PQM458800 QAI458795:QAI458800 QKE458795:QKE458800 QUA458795:QUA458800 RDW458795:RDW458800 RNS458795:RNS458800 RXO458795:RXO458800 SHK458795:SHK458800 SRG458795:SRG458800 TBC458795:TBC458800 TKY458795:TKY458800 TUU458795:TUU458800 UEQ458795:UEQ458800 UOM458795:UOM458800 UYI458795:UYI458800 VIE458795:VIE458800 VSA458795:VSA458800 WBW458795:WBW458800 WLS458795:WLS458800 WVO458795:WVO458800 G524331:G524336 JC524331:JC524336 SY524331:SY524336 ACU524331:ACU524336 AMQ524331:AMQ524336 AWM524331:AWM524336 BGI524331:BGI524336 BQE524331:BQE524336 CAA524331:CAA524336 CJW524331:CJW524336 CTS524331:CTS524336 DDO524331:DDO524336 DNK524331:DNK524336 DXG524331:DXG524336 EHC524331:EHC524336 EQY524331:EQY524336 FAU524331:FAU524336 FKQ524331:FKQ524336 FUM524331:FUM524336 GEI524331:GEI524336 GOE524331:GOE524336 GYA524331:GYA524336 HHW524331:HHW524336 HRS524331:HRS524336 IBO524331:IBO524336 ILK524331:ILK524336 IVG524331:IVG524336 JFC524331:JFC524336 JOY524331:JOY524336 JYU524331:JYU524336 KIQ524331:KIQ524336 KSM524331:KSM524336 LCI524331:LCI524336 LME524331:LME524336 LWA524331:LWA524336 MFW524331:MFW524336 MPS524331:MPS524336 MZO524331:MZO524336 NJK524331:NJK524336 NTG524331:NTG524336 ODC524331:ODC524336 OMY524331:OMY524336 OWU524331:OWU524336 PGQ524331:PGQ524336 PQM524331:PQM524336 QAI524331:QAI524336 QKE524331:QKE524336 QUA524331:QUA524336 RDW524331:RDW524336 RNS524331:RNS524336 RXO524331:RXO524336 SHK524331:SHK524336 SRG524331:SRG524336 TBC524331:TBC524336 TKY524331:TKY524336 TUU524331:TUU524336 UEQ524331:UEQ524336 UOM524331:UOM524336 UYI524331:UYI524336 VIE524331:VIE524336 VSA524331:VSA524336 WBW524331:WBW524336 WLS524331:WLS524336 WVO524331:WVO524336 G589867:G589872 JC589867:JC589872 SY589867:SY589872 ACU589867:ACU589872 AMQ589867:AMQ589872 AWM589867:AWM589872 BGI589867:BGI589872 BQE589867:BQE589872 CAA589867:CAA589872 CJW589867:CJW589872 CTS589867:CTS589872 DDO589867:DDO589872 DNK589867:DNK589872 DXG589867:DXG589872 EHC589867:EHC589872 EQY589867:EQY589872 FAU589867:FAU589872 FKQ589867:FKQ589872 FUM589867:FUM589872 GEI589867:GEI589872 GOE589867:GOE589872 GYA589867:GYA589872 HHW589867:HHW589872 HRS589867:HRS589872 IBO589867:IBO589872 ILK589867:ILK589872 IVG589867:IVG589872 JFC589867:JFC589872 JOY589867:JOY589872 JYU589867:JYU589872 KIQ589867:KIQ589872 KSM589867:KSM589872 LCI589867:LCI589872 LME589867:LME589872 LWA589867:LWA589872 MFW589867:MFW589872 MPS589867:MPS589872 MZO589867:MZO589872 NJK589867:NJK589872 NTG589867:NTG589872 ODC589867:ODC589872 OMY589867:OMY589872 OWU589867:OWU589872 PGQ589867:PGQ589872 PQM589867:PQM589872 QAI589867:QAI589872 QKE589867:QKE589872 QUA589867:QUA589872 RDW589867:RDW589872 RNS589867:RNS589872 RXO589867:RXO589872 SHK589867:SHK589872 SRG589867:SRG589872 TBC589867:TBC589872 TKY589867:TKY589872 TUU589867:TUU589872 UEQ589867:UEQ589872 UOM589867:UOM589872 UYI589867:UYI589872 VIE589867:VIE589872 VSA589867:VSA589872 WBW589867:WBW589872 WLS589867:WLS589872 WVO589867:WVO589872 G655403:G655408 JC655403:JC655408 SY655403:SY655408 ACU655403:ACU655408 AMQ655403:AMQ655408 AWM655403:AWM655408 BGI655403:BGI655408 BQE655403:BQE655408 CAA655403:CAA655408 CJW655403:CJW655408 CTS655403:CTS655408 DDO655403:DDO655408 DNK655403:DNK655408 DXG655403:DXG655408 EHC655403:EHC655408 EQY655403:EQY655408 FAU655403:FAU655408 FKQ655403:FKQ655408 FUM655403:FUM655408 GEI655403:GEI655408 GOE655403:GOE655408 GYA655403:GYA655408 HHW655403:HHW655408 HRS655403:HRS655408 IBO655403:IBO655408 ILK655403:ILK655408 IVG655403:IVG655408 JFC655403:JFC655408 JOY655403:JOY655408 JYU655403:JYU655408 KIQ655403:KIQ655408 KSM655403:KSM655408 LCI655403:LCI655408 LME655403:LME655408 LWA655403:LWA655408 MFW655403:MFW655408 MPS655403:MPS655408 MZO655403:MZO655408 NJK655403:NJK655408 NTG655403:NTG655408 ODC655403:ODC655408 OMY655403:OMY655408 OWU655403:OWU655408 PGQ655403:PGQ655408 PQM655403:PQM655408 QAI655403:QAI655408 QKE655403:QKE655408 QUA655403:QUA655408 RDW655403:RDW655408 RNS655403:RNS655408 RXO655403:RXO655408 SHK655403:SHK655408 SRG655403:SRG655408 TBC655403:TBC655408 TKY655403:TKY655408 TUU655403:TUU655408 UEQ655403:UEQ655408 UOM655403:UOM655408 UYI655403:UYI655408 VIE655403:VIE655408 VSA655403:VSA655408 WBW655403:WBW655408 WLS655403:WLS655408 WVO655403:WVO655408 G720939:G720944 JC720939:JC720944 SY720939:SY720944 ACU720939:ACU720944 AMQ720939:AMQ720944 AWM720939:AWM720944 BGI720939:BGI720944 BQE720939:BQE720944 CAA720939:CAA720944 CJW720939:CJW720944 CTS720939:CTS720944 DDO720939:DDO720944 DNK720939:DNK720944 DXG720939:DXG720944 EHC720939:EHC720944 EQY720939:EQY720944 FAU720939:FAU720944 FKQ720939:FKQ720944 FUM720939:FUM720944 GEI720939:GEI720944 GOE720939:GOE720944 GYA720939:GYA720944 HHW720939:HHW720944 HRS720939:HRS720944 IBO720939:IBO720944 ILK720939:ILK720944 IVG720939:IVG720944 JFC720939:JFC720944 JOY720939:JOY720944 JYU720939:JYU720944 KIQ720939:KIQ720944 KSM720939:KSM720944 LCI720939:LCI720944 LME720939:LME720944 LWA720939:LWA720944 MFW720939:MFW720944 MPS720939:MPS720944 MZO720939:MZO720944 NJK720939:NJK720944 NTG720939:NTG720944 ODC720939:ODC720944 OMY720939:OMY720944 OWU720939:OWU720944 PGQ720939:PGQ720944 PQM720939:PQM720944 QAI720939:QAI720944 QKE720939:QKE720944 QUA720939:QUA720944 RDW720939:RDW720944 RNS720939:RNS720944 RXO720939:RXO720944 SHK720939:SHK720944 SRG720939:SRG720944 TBC720939:TBC720944 TKY720939:TKY720944 TUU720939:TUU720944 UEQ720939:UEQ720944 UOM720939:UOM720944 UYI720939:UYI720944 VIE720939:VIE720944 VSA720939:VSA720944 WBW720939:WBW720944 WLS720939:WLS720944 WVO720939:WVO720944 G786475:G786480 JC786475:JC786480 SY786475:SY786480 ACU786475:ACU786480 AMQ786475:AMQ786480 AWM786475:AWM786480 BGI786475:BGI786480 BQE786475:BQE786480 CAA786475:CAA786480 CJW786475:CJW786480 CTS786475:CTS786480 DDO786475:DDO786480 DNK786475:DNK786480 DXG786475:DXG786480 EHC786475:EHC786480 EQY786475:EQY786480 FAU786475:FAU786480 FKQ786475:FKQ786480 FUM786475:FUM786480 GEI786475:GEI786480 GOE786475:GOE786480 GYA786475:GYA786480 HHW786475:HHW786480 HRS786475:HRS786480 IBO786475:IBO786480 ILK786475:ILK786480 IVG786475:IVG786480 JFC786475:JFC786480 JOY786475:JOY786480 JYU786475:JYU786480 KIQ786475:KIQ786480 KSM786475:KSM786480 LCI786475:LCI786480 LME786475:LME786480 LWA786475:LWA786480 MFW786475:MFW786480 MPS786475:MPS786480 MZO786475:MZO786480 NJK786475:NJK786480 NTG786475:NTG786480 ODC786475:ODC786480 OMY786475:OMY786480 OWU786475:OWU786480 PGQ786475:PGQ786480 PQM786475:PQM786480 QAI786475:QAI786480 QKE786475:QKE786480 QUA786475:QUA786480 RDW786475:RDW786480 RNS786475:RNS786480 RXO786475:RXO786480 SHK786475:SHK786480 SRG786475:SRG786480 TBC786475:TBC786480 TKY786475:TKY786480 TUU786475:TUU786480 UEQ786475:UEQ786480 UOM786475:UOM786480 UYI786475:UYI786480 VIE786475:VIE786480 VSA786475:VSA786480 WBW786475:WBW786480 WLS786475:WLS786480 WVO786475:WVO786480 G852011:G852016 JC852011:JC852016 SY852011:SY852016 ACU852011:ACU852016 AMQ852011:AMQ852016 AWM852011:AWM852016 BGI852011:BGI852016 BQE852011:BQE852016 CAA852011:CAA852016 CJW852011:CJW852016 CTS852011:CTS852016 DDO852011:DDO852016 DNK852011:DNK852016 DXG852011:DXG852016 EHC852011:EHC852016 EQY852011:EQY852016 FAU852011:FAU852016 FKQ852011:FKQ852016 FUM852011:FUM852016 GEI852011:GEI852016 GOE852011:GOE852016 GYA852011:GYA852016 HHW852011:HHW852016 HRS852011:HRS852016 IBO852011:IBO852016 ILK852011:ILK852016 IVG852011:IVG852016 JFC852011:JFC852016 JOY852011:JOY852016 JYU852011:JYU852016 KIQ852011:KIQ852016 KSM852011:KSM852016 LCI852011:LCI852016 LME852011:LME852016 LWA852011:LWA852016 MFW852011:MFW852016 MPS852011:MPS852016 MZO852011:MZO852016 NJK852011:NJK852016 NTG852011:NTG852016 ODC852011:ODC852016 OMY852011:OMY852016 OWU852011:OWU852016 PGQ852011:PGQ852016 PQM852011:PQM852016 QAI852011:QAI852016 QKE852011:QKE852016 QUA852011:QUA852016 RDW852011:RDW852016 RNS852011:RNS852016 RXO852011:RXO852016 SHK852011:SHK852016 SRG852011:SRG852016 TBC852011:TBC852016 TKY852011:TKY852016 TUU852011:TUU852016 UEQ852011:UEQ852016 UOM852011:UOM852016 UYI852011:UYI852016 VIE852011:VIE852016 VSA852011:VSA852016 WBW852011:WBW852016 WLS852011:WLS852016 WVO852011:WVO852016 G917547:G917552 JC917547:JC917552 SY917547:SY917552 ACU917547:ACU917552 AMQ917547:AMQ917552 AWM917547:AWM917552 BGI917547:BGI917552 BQE917547:BQE917552 CAA917547:CAA917552 CJW917547:CJW917552 CTS917547:CTS917552 DDO917547:DDO917552 DNK917547:DNK917552 DXG917547:DXG917552 EHC917547:EHC917552 EQY917547:EQY917552 FAU917547:FAU917552 FKQ917547:FKQ917552 FUM917547:FUM917552 GEI917547:GEI917552 GOE917547:GOE917552 GYA917547:GYA917552 HHW917547:HHW917552 HRS917547:HRS917552 IBO917547:IBO917552 ILK917547:ILK917552 IVG917547:IVG917552 JFC917547:JFC917552 JOY917547:JOY917552 JYU917547:JYU917552 KIQ917547:KIQ917552 KSM917547:KSM917552 LCI917547:LCI917552 LME917547:LME917552 LWA917547:LWA917552 MFW917547:MFW917552 MPS917547:MPS917552 MZO917547:MZO917552 NJK917547:NJK917552 NTG917547:NTG917552 ODC917547:ODC917552 OMY917547:OMY917552 OWU917547:OWU917552 PGQ917547:PGQ917552 PQM917547:PQM917552 QAI917547:QAI917552 QKE917547:QKE917552 QUA917547:QUA917552 RDW917547:RDW917552 RNS917547:RNS917552 RXO917547:RXO917552 SHK917547:SHK917552 SRG917547:SRG917552 TBC917547:TBC917552 TKY917547:TKY917552 TUU917547:TUU917552 UEQ917547:UEQ917552 UOM917547:UOM917552 UYI917547:UYI917552 VIE917547:VIE917552 VSA917547:VSA917552 WBW917547:WBW917552 WLS917547:WLS917552 WVO917547:WVO917552 G983083:G983088 JC983083:JC983088 SY983083:SY983088 ACU983083:ACU983088 AMQ983083:AMQ983088 AWM983083:AWM983088 BGI983083:BGI983088 BQE983083:BQE983088 CAA983083:CAA983088 CJW983083:CJW983088 CTS983083:CTS983088 DDO983083:DDO983088 DNK983083:DNK983088 DXG983083:DXG983088 EHC983083:EHC983088 EQY983083:EQY983088 FAU983083:FAU983088 FKQ983083:FKQ983088 FUM983083:FUM983088 GEI983083:GEI983088 GOE983083:GOE983088 GYA983083:GYA983088 HHW983083:HHW983088 HRS983083:HRS983088 IBO983083:IBO983088 ILK983083:ILK983088 IVG983083:IVG983088 JFC983083:JFC983088 JOY983083:JOY983088 JYU983083:JYU983088 KIQ983083:KIQ983088 KSM983083:KSM983088 LCI983083:LCI983088 LME983083:LME983088 LWA983083:LWA983088 MFW983083:MFW983088 MPS983083:MPS983088 MZO983083:MZO983088 NJK983083:NJK983088 NTG983083:NTG983088 ODC983083:ODC983088 OMY983083:OMY983088 OWU983083:OWU983088 PGQ983083:PGQ983088 PQM983083:PQM983088 QAI983083:QAI983088 QKE983083:QKE983088 QUA983083:QUA983088 RDW983083:RDW983088 RNS983083:RNS983088 RXO983083:RXO983088 SHK983083:SHK983088 SRG983083:SRG983088 TBC983083:TBC983088 TKY983083:TKY983088 TUU983083:TUU983088 UEQ983083:UEQ983088 UOM983083:UOM983088 UYI983083:UYI983088 VIE983083:VIE983088 VSA983083:VSA983088 WBW983083:WBW983088 WLS983083:WLS983088 WVO983083:WVO983088 G10:G15 JC10:JC15 SY10:SY15 ACU10:ACU15 AMQ10:AMQ15 AWM10:AWM15 BGI10:BGI15 BQE10:BQE15 CAA10:CAA15 CJW10:CJW15 CTS10:CTS15 DDO10:DDO15 DNK10:DNK15 DXG10:DXG15 EHC10:EHC15 EQY10:EQY15 FAU10:FAU15 FKQ10:FKQ15 FUM10:FUM15 GEI10:GEI15 GOE10:GOE15 GYA10:GYA15 HHW10:HHW15 HRS10:HRS15 IBO10:IBO15 ILK10:ILK15 IVG10:IVG15 JFC10:JFC15 JOY10:JOY15 JYU10:JYU15 KIQ10:KIQ15 KSM10:KSM15 LCI10:LCI15 LME10:LME15 LWA10:LWA15 MFW10:MFW15 MPS10:MPS15 MZO10:MZO15 NJK10:NJK15 NTG10:NTG15 ODC10:ODC15 OMY10:OMY15 OWU10:OWU15 PGQ10:PGQ15 PQM10:PQM15 QAI10:QAI15 QKE10:QKE15 QUA10:QUA15 RDW10:RDW15 RNS10:RNS15 RXO10:RXO15 SHK10:SHK15 SRG10:SRG15 TBC10:TBC15 TKY10:TKY15 TUU10:TUU15 UEQ10:UEQ15 UOM10:UOM15 UYI10:UYI15 VIE10:VIE15 VSA10:VSA15 WBW10:WBW15 WLS10:WLS15 WVO10:WVO15 G65546:G65551 JC65546:JC65551 SY65546:SY65551 ACU65546:ACU65551 AMQ65546:AMQ65551 AWM65546:AWM65551 BGI65546:BGI65551 BQE65546:BQE65551 CAA65546:CAA65551 CJW65546:CJW65551 CTS65546:CTS65551 DDO65546:DDO65551 DNK65546:DNK65551 DXG65546:DXG65551 EHC65546:EHC65551 EQY65546:EQY65551 FAU65546:FAU65551 FKQ65546:FKQ65551 FUM65546:FUM65551 GEI65546:GEI65551 GOE65546:GOE65551 GYA65546:GYA65551 HHW65546:HHW65551 HRS65546:HRS65551 IBO65546:IBO65551 ILK65546:ILK65551 IVG65546:IVG65551 JFC65546:JFC65551 JOY65546:JOY65551 JYU65546:JYU65551 KIQ65546:KIQ65551 KSM65546:KSM65551 LCI65546:LCI65551 LME65546:LME65551 LWA65546:LWA65551 MFW65546:MFW65551 MPS65546:MPS65551 MZO65546:MZO65551 NJK65546:NJK65551 NTG65546:NTG65551 ODC65546:ODC65551 OMY65546:OMY65551 OWU65546:OWU65551 PGQ65546:PGQ65551 PQM65546:PQM65551 QAI65546:QAI65551 QKE65546:QKE65551 QUA65546:QUA65551 RDW65546:RDW65551 RNS65546:RNS65551 RXO65546:RXO65551 SHK65546:SHK65551 SRG65546:SRG65551 TBC65546:TBC65551 TKY65546:TKY65551 TUU65546:TUU65551 UEQ65546:UEQ65551 UOM65546:UOM65551 UYI65546:UYI65551 VIE65546:VIE65551 VSA65546:VSA65551 WBW65546:WBW65551 WLS65546:WLS65551 WVO65546:WVO65551 G131082:G131087 JC131082:JC131087 SY131082:SY131087 ACU131082:ACU131087 AMQ131082:AMQ131087 AWM131082:AWM131087 BGI131082:BGI131087 BQE131082:BQE131087 CAA131082:CAA131087 CJW131082:CJW131087 CTS131082:CTS131087 DDO131082:DDO131087 DNK131082:DNK131087 DXG131082:DXG131087 EHC131082:EHC131087 EQY131082:EQY131087 FAU131082:FAU131087 FKQ131082:FKQ131087 FUM131082:FUM131087 GEI131082:GEI131087 GOE131082:GOE131087 GYA131082:GYA131087 HHW131082:HHW131087 HRS131082:HRS131087 IBO131082:IBO131087 ILK131082:ILK131087 IVG131082:IVG131087 JFC131082:JFC131087 JOY131082:JOY131087 JYU131082:JYU131087 KIQ131082:KIQ131087 KSM131082:KSM131087 LCI131082:LCI131087 LME131082:LME131087 LWA131082:LWA131087 MFW131082:MFW131087 MPS131082:MPS131087 MZO131082:MZO131087 NJK131082:NJK131087 NTG131082:NTG131087 ODC131082:ODC131087 OMY131082:OMY131087 OWU131082:OWU131087 PGQ131082:PGQ131087 PQM131082:PQM131087 QAI131082:QAI131087 QKE131082:QKE131087 QUA131082:QUA131087 RDW131082:RDW131087 RNS131082:RNS131087 RXO131082:RXO131087 SHK131082:SHK131087 SRG131082:SRG131087 TBC131082:TBC131087 TKY131082:TKY131087 TUU131082:TUU131087 UEQ131082:UEQ131087 UOM131082:UOM131087 UYI131082:UYI131087 VIE131082:VIE131087 VSA131082:VSA131087 WBW131082:WBW131087 WLS131082:WLS131087 WVO131082:WVO131087 G196618:G196623 JC196618:JC196623 SY196618:SY196623 ACU196618:ACU196623 AMQ196618:AMQ196623 AWM196618:AWM196623 BGI196618:BGI196623 BQE196618:BQE196623 CAA196618:CAA196623 CJW196618:CJW196623 CTS196618:CTS196623 DDO196618:DDO196623 DNK196618:DNK196623 DXG196618:DXG196623 EHC196618:EHC196623 EQY196618:EQY196623 FAU196618:FAU196623 FKQ196618:FKQ196623 FUM196618:FUM196623 GEI196618:GEI196623 GOE196618:GOE196623 GYA196618:GYA196623 HHW196618:HHW196623 HRS196618:HRS196623 IBO196618:IBO196623 ILK196618:ILK196623 IVG196618:IVG196623 JFC196618:JFC196623 JOY196618:JOY196623 JYU196618:JYU196623 KIQ196618:KIQ196623 KSM196618:KSM196623 LCI196618:LCI196623 LME196618:LME196623 LWA196618:LWA196623 MFW196618:MFW196623 MPS196618:MPS196623 MZO196618:MZO196623 NJK196618:NJK196623 NTG196618:NTG196623 ODC196618:ODC196623 OMY196618:OMY196623 OWU196618:OWU196623 PGQ196618:PGQ196623 PQM196618:PQM196623 QAI196618:QAI196623 QKE196618:QKE196623 QUA196618:QUA196623 RDW196618:RDW196623 RNS196618:RNS196623 RXO196618:RXO196623 SHK196618:SHK196623 SRG196618:SRG196623 TBC196618:TBC196623 TKY196618:TKY196623 TUU196618:TUU196623 UEQ196618:UEQ196623 UOM196618:UOM196623 UYI196618:UYI196623 VIE196618:VIE196623 VSA196618:VSA196623 WBW196618:WBW196623 WLS196618:WLS196623 WVO196618:WVO196623 G262154:G262159 JC262154:JC262159 SY262154:SY262159 ACU262154:ACU262159 AMQ262154:AMQ262159 AWM262154:AWM262159 BGI262154:BGI262159 BQE262154:BQE262159 CAA262154:CAA262159 CJW262154:CJW262159 CTS262154:CTS262159 DDO262154:DDO262159 DNK262154:DNK262159 DXG262154:DXG262159 EHC262154:EHC262159 EQY262154:EQY262159 FAU262154:FAU262159 FKQ262154:FKQ262159 FUM262154:FUM262159 GEI262154:GEI262159 GOE262154:GOE262159 GYA262154:GYA262159 HHW262154:HHW262159 HRS262154:HRS262159 IBO262154:IBO262159 ILK262154:ILK262159 IVG262154:IVG262159 JFC262154:JFC262159 JOY262154:JOY262159 JYU262154:JYU262159 KIQ262154:KIQ262159 KSM262154:KSM262159 LCI262154:LCI262159 LME262154:LME262159 LWA262154:LWA262159 MFW262154:MFW262159 MPS262154:MPS262159 MZO262154:MZO262159 NJK262154:NJK262159 NTG262154:NTG262159 ODC262154:ODC262159 OMY262154:OMY262159 OWU262154:OWU262159 PGQ262154:PGQ262159 PQM262154:PQM262159 QAI262154:QAI262159 QKE262154:QKE262159 QUA262154:QUA262159 RDW262154:RDW262159 RNS262154:RNS262159 RXO262154:RXO262159 SHK262154:SHK262159 SRG262154:SRG262159 TBC262154:TBC262159 TKY262154:TKY262159 TUU262154:TUU262159 UEQ262154:UEQ262159 UOM262154:UOM262159 UYI262154:UYI262159 VIE262154:VIE262159 VSA262154:VSA262159 WBW262154:WBW262159 WLS262154:WLS262159 WVO262154:WVO262159 G327690:G327695 JC327690:JC327695 SY327690:SY327695 ACU327690:ACU327695 AMQ327690:AMQ327695 AWM327690:AWM327695 BGI327690:BGI327695 BQE327690:BQE327695 CAA327690:CAA327695 CJW327690:CJW327695 CTS327690:CTS327695 DDO327690:DDO327695 DNK327690:DNK327695 DXG327690:DXG327695 EHC327690:EHC327695 EQY327690:EQY327695 FAU327690:FAU327695 FKQ327690:FKQ327695 FUM327690:FUM327695 GEI327690:GEI327695 GOE327690:GOE327695 GYA327690:GYA327695 HHW327690:HHW327695 HRS327690:HRS327695 IBO327690:IBO327695 ILK327690:ILK327695 IVG327690:IVG327695 JFC327690:JFC327695 JOY327690:JOY327695 JYU327690:JYU327695 KIQ327690:KIQ327695 KSM327690:KSM327695 LCI327690:LCI327695 LME327690:LME327695 LWA327690:LWA327695 MFW327690:MFW327695 MPS327690:MPS327695 MZO327690:MZO327695 NJK327690:NJK327695 NTG327690:NTG327695 ODC327690:ODC327695 OMY327690:OMY327695 OWU327690:OWU327695 PGQ327690:PGQ327695 PQM327690:PQM327695 QAI327690:QAI327695 QKE327690:QKE327695 QUA327690:QUA327695 RDW327690:RDW327695 RNS327690:RNS327695 RXO327690:RXO327695 SHK327690:SHK327695 SRG327690:SRG327695 TBC327690:TBC327695 TKY327690:TKY327695 TUU327690:TUU327695 UEQ327690:UEQ327695 UOM327690:UOM327695 UYI327690:UYI327695 VIE327690:VIE327695 VSA327690:VSA327695 WBW327690:WBW327695 WLS327690:WLS327695 WVO327690:WVO327695 G393226:G393231 JC393226:JC393231 SY393226:SY393231 ACU393226:ACU393231 AMQ393226:AMQ393231 AWM393226:AWM393231 BGI393226:BGI393231 BQE393226:BQE393231 CAA393226:CAA393231 CJW393226:CJW393231 CTS393226:CTS393231 DDO393226:DDO393231 DNK393226:DNK393231 DXG393226:DXG393231 EHC393226:EHC393231 EQY393226:EQY393231 FAU393226:FAU393231 FKQ393226:FKQ393231 FUM393226:FUM393231 GEI393226:GEI393231 GOE393226:GOE393231 GYA393226:GYA393231 HHW393226:HHW393231 HRS393226:HRS393231 IBO393226:IBO393231 ILK393226:ILK393231 IVG393226:IVG393231 JFC393226:JFC393231 JOY393226:JOY393231 JYU393226:JYU393231 KIQ393226:KIQ393231 KSM393226:KSM393231 LCI393226:LCI393231 LME393226:LME393231 LWA393226:LWA393231 MFW393226:MFW393231 MPS393226:MPS393231 MZO393226:MZO393231 NJK393226:NJK393231 NTG393226:NTG393231 ODC393226:ODC393231 OMY393226:OMY393231 OWU393226:OWU393231 PGQ393226:PGQ393231 PQM393226:PQM393231 QAI393226:QAI393231 QKE393226:QKE393231 QUA393226:QUA393231 RDW393226:RDW393231 RNS393226:RNS393231 RXO393226:RXO393231 SHK393226:SHK393231 SRG393226:SRG393231 TBC393226:TBC393231 TKY393226:TKY393231 TUU393226:TUU393231 UEQ393226:UEQ393231 UOM393226:UOM393231 UYI393226:UYI393231 VIE393226:VIE393231 VSA393226:VSA393231 WBW393226:WBW393231 WLS393226:WLS393231 WVO393226:WVO393231 G458762:G458767 JC458762:JC458767 SY458762:SY458767 ACU458762:ACU458767 AMQ458762:AMQ458767 AWM458762:AWM458767 BGI458762:BGI458767 BQE458762:BQE458767 CAA458762:CAA458767 CJW458762:CJW458767 CTS458762:CTS458767 DDO458762:DDO458767 DNK458762:DNK458767 DXG458762:DXG458767 EHC458762:EHC458767 EQY458762:EQY458767 FAU458762:FAU458767 FKQ458762:FKQ458767 FUM458762:FUM458767 GEI458762:GEI458767 GOE458762:GOE458767 GYA458762:GYA458767 HHW458762:HHW458767 HRS458762:HRS458767 IBO458762:IBO458767 ILK458762:ILK458767 IVG458762:IVG458767 JFC458762:JFC458767 JOY458762:JOY458767 JYU458762:JYU458767 KIQ458762:KIQ458767 KSM458762:KSM458767 LCI458762:LCI458767 LME458762:LME458767 LWA458762:LWA458767 MFW458762:MFW458767 MPS458762:MPS458767 MZO458762:MZO458767 NJK458762:NJK458767 NTG458762:NTG458767 ODC458762:ODC458767 OMY458762:OMY458767 OWU458762:OWU458767 PGQ458762:PGQ458767 PQM458762:PQM458767 QAI458762:QAI458767 QKE458762:QKE458767 QUA458762:QUA458767 RDW458762:RDW458767 RNS458762:RNS458767 RXO458762:RXO458767 SHK458762:SHK458767 SRG458762:SRG458767 TBC458762:TBC458767 TKY458762:TKY458767 TUU458762:TUU458767 UEQ458762:UEQ458767 UOM458762:UOM458767 UYI458762:UYI458767 VIE458762:VIE458767 VSA458762:VSA458767 WBW458762:WBW458767 WLS458762:WLS458767 WVO458762:WVO458767 G524298:G524303 JC524298:JC524303 SY524298:SY524303 ACU524298:ACU524303 AMQ524298:AMQ524303 AWM524298:AWM524303 BGI524298:BGI524303 BQE524298:BQE524303 CAA524298:CAA524303 CJW524298:CJW524303 CTS524298:CTS524303 DDO524298:DDO524303 DNK524298:DNK524303 DXG524298:DXG524303 EHC524298:EHC524303 EQY524298:EQY524303 FAU524298:FAU524303 FKQ524298:FKQ524303 FUM524298:FUM524303 GEI524298:GEI524303 GOE524298:GOE524303 GYA524298:GYA524303 HHW524298:HHW524303 HRS524298:HRS524303 IBO524298:IBO524303 ILK524298:ILK524303 IVG524298:IVG524303 JFC524298:JFC524303 JOY524298:JOY524303 JYU524298:JYU524303 KIQ524298:KIQ524303 KSM524298:KSM524303 LCI524298:LCI524303 LME524298:LME524303 LWA524298:LWA524303 MFW524298:MFW524303 MPS524298:MPS524303 MZO524298:MZO524303 NJK524298:NJK524303 NTG524298:NTG524303 ODC524298:ODC524303 OMY524298:OMY524303 OWU524298:OWU524303 PGQ524298:PGQ524303 PQM524298:PQM524303 QAI524298:QAI524303 QKE524298:QKE524303 QUA524298:QUA524303 RDW524298:RDW524303 RNS524298:RNS524303 RXO524298:RXO524303 SHK524298:SHK524303 SRG524298:SRG524303 TBC524298:TBC524303 TKY524298:TKY524303 TUU524298:TUU524303 UEQ524298:UEQ524303 UOM524298:UOM524303 UYI524298:UYI524303 VIE524298:VIE524303 VSA524298:VSA524303 WBW524298:WBW524303 WLS524298:WLS524303 WVO524298:WVO524303 G589834:G589839 JC589834:JC589839 SY589834:SY589839 ACU589834:ACU589839 AMQ589834:AMQ589839 AWM589834:AWM589839 BGI589834:BGI589839 BQE589834:BQE589839 CAA589834:CAA589839 CJW589834:CJW589839 CTS589834:CTS589839 DDO589834:DDO589839 DNK589834:DNK589839 DXG589834:DXG589839 EHC589834:EHC589839 EQY589834:EQY589839 FAU589834:FAU589839 FKQ589834:FKQ589839 FUM589834:FUM589839 GEI589834:GEI589839 GOE589834:GOE589839 GYA589834:GYA589839 HHW589834:HHW589839 HRS589834:HRS589839 IBO589834:IBO589839 ILK589834:ILK589839 IVG589834:IVG589839 JFC589834:JFC589839 JOY589834:JOY589839 JYU589834:JYU589839 KIQ589834:KIQ589839 KSM589834:KSM589839 LCI589834:LCI589839 LME589834:LME589839 LWA589834:LWA589839 MFW589834:MFW589839 MPS589834:MPS589839 MZO589834:MZO589839 NJK589834:NJK589839 NTG589834:NTG589839 ODC589834:ODC589839 OMY589834:OMY589839 OWU589834:OWU589839 PGQ589834:PGQ589839 PQM589834:PQM589839 QAI589834:QAI589839 QKE589834:QKE589839 QUA589834:QUA589839 RDW589834:RDW589839 RNS589834:RNS589839 RXO589834:RXO589839 SHK589834:SHK589839 SRG589834:SRG589839 TBC589834:TBC589839 TKY589834:TKY589839 TUU589834:TUU589839 UEQ589834:UEQ589839 UOM589834:UOM589839 UYI589834:UYI589839 VIE589834:VIE589839 VSA589834:VSA589839 WBW589834:WBW589839 WLS589834:WLS589839 WVO589834:WVO589839 G655370:G655375 JC655370:JC655375 SY655370:SY655375 ACU655370:ACU655375 AMQ655370:AMQ655375 AWM655370:AWM655375 BGI655370:BGI655375 BQE655370:BQE655375 CAA655370:CAA655375 CJW655370:CJW655375 CTS655370:CTS655375 DDO655370:DDO655375 DNK655370:DNK655375 DXG655370:DXG655375 EHC655370:EHC655375 EQY655370:EQY655375 FAU655370:FAU655375 FKQ655370:FKQ655375 FUM655370:FUM655375 GEI655370:GEI655375 GOE655370:GOE655375 GYA655370:GYA655375 HHW655370:HHW655375 HRS655370:HRS655375 IBO655370:IBO655375 ILK655370:ILK655375 IVG655370:IVG655375 JFC655370:JFC655375 JOY655370:JOY655375 JYU655370:JYU655375 KIQ655370:KIQ655375 KSM655370:KSM655375 LCI655370:LCI655375 LME655370:LME655375 LWA655370:LWA655375 MFW655370:MFW655375 MPS655370:MPS655375 MZO655370:MZO655375 NJK655370:NJK655375 NTG655370:NTG655375 ODC655370:ODC655375 OMY655370:OMY655375 OWU655370:OWU655375 PGQ655370:PGQ655375 PQM655370:PQM655375 QAI655370:QAI655375 QKE655370:QKE655375 QUA655370:QUA655375 RDW655370:RDW655375 RNS655370:RNS655375 RXO655370:RXO655375 SHK655370:SHK655375 SRG655370:SRG655375 TBC655370:TBC655375 TKY655370:TKY655375 TUU655370:TUU655375 UEQ655370:UEQ655375 UOM655370:UOM655375 UYI655370:UYI655375 VIE655370:VIE655375 VSA655370:VSA655375 WBW655370:WBW655375 WLS655370:WLS655375 WVO655370:WVO655375 G720906:G720911 JC720906:JC720911 SY720906:SY720911 ACU720906:ACU720911 AMQ720906:AMQ720911 AWM720906:AWM720911 BGI720906:BGI720911 BQE720906:BQE720911 CAA720906:CAA720911 CJW720906:CJW720911 CTS720906:CTS720911 DDO720906:DDO720911 DNK720906:DNK720911 DXG720906:DXG720911 EHC720906:EHC720911 EQY720906:EQY720911 FAU720906:FAU720911 FKQ720906:FKQ720911 FUM720906:FUM720911 GEI720906:GEI720911 GOE720906:GOE720911 GYA720906:GYA720911 HHW720906:HHW720911 HRS720906:HRS720911 IBO720906:IBO720911 ILK720906:ILK720911 IVG720906:IVG720911 JFC720906:JFC720911 JOY720906:JOY720911 JYU720906:JYU720911 KIQ720906:KIQ720911 KSM720906:KSM720911 LCI720906:LCI720911 LME720906:LME720911 LWA720906:LWA720911 MFW720906:MFW720911 MPS720906:MPS720911 MZO720906:MZO720911 NJK720906:NJK720911 NTG720906:NTG720911 ODC720906:ODC720911 OMY720906:OMY720911 OWU720906:OWU720911 PGQ720906:PGQ720911 PQM720906:PQM720911 QAI720906:QAI720911 QKE720906:QKE720911 QUA720906:QUA720911 RDW720906:RDW720911 RNS720906:RNS720911 RXO720906:RXO720911 SHK720906:SHK720911 SRG720906:SRG720911 TBC720906:TBC720911 TKY720906:TKY720911 TUU720906:TUU720911 UEQ720906:UEQ720911 UOM720906:UOM720911 UYI720906:UYI720911 VIE720906:VIE720911 VSA720906:VSA720911 WBW720906:WBW720911 WLS720906:WLS720911 WVO720906:WVO720911 G786442:G786447 JC786442:JC786447 SY786442:SY786447 ACU786442:ACU786447 AMQ786442:AMQ786447 AWM786442:AWM786447 BGI786442:BGI786447 BQE786442:BQE786447 CAA786442:CAA786447 CJW786442:CJW786447 CTS786442:CTS786447 DDO786442:DDO786447 DNK786442:DNK786447 DXG786442:DXG786447 EHC786442:EHC786447 EQY786442:EQY786447 FAU786442:FAU786447 FKQ786442:FKQ786447 FUM786442:FUM786447 GEI786442:GEI786447 GOE786442:GOE786447 GYA786442:GYA786447 HHW786442:HHW786447 HRS786442:HRS786447 IBO786442:IBO786447 ILK786442:ILK786447 IVG786442:IVG786447 JFC786442:JFC786447 JOY786442:JOY786447 JYU786442:JYU786447 KIQ786442:KIQ786447 KSM786442:KSM786447 LCI786442:LCI786447 LME786442:LME786447 LWA786442:LWA786447 MFW786442:MFW786447 MPS786442:MPS786447 MZO786442:MZO786447 NJK786442:NJK786447 NTG786442:NTG786447 ODC786442:ODC786447 OMY786442:OMY786447 OWU786442:OWU786447 PGQ786442:PGQ786447 PQM786442:PQM786447 QAI786442:QAI786447 QKE786442:QKE786447 QUA786442:QUA786447 RDW786442:RDW786447 RNS786442:RNS786447 RXO786442:RXO786447 SHK786442:SHK786447 SRG786442:SRG786447 TBC786442:TBC786447 TKY786442:TKY786447 TUU786442:TUU786447 UEQ786442:UEQ786447 UOM786442:UOM786447 UYI786442:UYI786447 VIE786442:VIE786447 VSA786442:VSA786447 WBW786442:WBW786447 WLS786442:WLS786447 WVO786442:WVO786447 G851978:G851983 JC851978:JC851983 SY851978:SY851983 ACU851978:ACU851983 AMQ851978:AMQ851983 AWM851978:AWM851983 BGI851978:BGI851983 BQE851978:BQE851983 CAA851978:CAA851983 CJW851978:CJW851983 CTS851978:CTS851983 DDO851978:DDO851983 DNK851978:DNK851983 DXG851978:DXG851983 EHC851978:EHC851983 EQY851978:EQY851983 FAU851978:FAU851983 FKQ851978:FKQ851983 FUM851978:FUM851983 GEI851978:GEI851983 GOE851978:GOE851983 GYA851978:GYA851983 HHW851978:HHW851983 HRS851978:HRS851983 IBO851978:IBO851983 ILK851978:ILK851983 IVG851978:IVG851983 JFC851978:JFC851983 JOY851978:JOY851983 JYU851978:JYU851983 KIQ851978:KIQ851983 KSM851978:KSM851983 LCI851978:LCI851983 LME851978:LME851983 LWA851978:LWA851983 MFW851978:MFW851983 MPS851978:MPS851983 MZO851978:MZO851983 NJK851978:NJK851983 NTG851978:NTG851983 ODC851978:ODC851983 OMY851978:OMY851983 OWU851978:OWU851983 PGQ851978:PGQ851983 PQM851978:PQM851983 QAI851978:QAI851983 QKE851978:QKE851983 QUA851978:QUA851983 RDW851978:RDW851983 RNS851978:RNS851983 RXO851978:RXO851983 SHK851978:SHK851983 SRG851978:SRG851983 TBC851978:TBC851983 TKY851978:TKY851983 TUU851978:TUU851983 UEQ851978:UEQ851983 UOM851978:UOM851983 UYI851978:UYI851983 VIE851978:VIE851983 VSA851978:VSA851983 WBW851978:WBW851983 WLS851978:WLS851983 WVO851978:WVO851983 G917514:G917519 JC917514:JC917519 SY917514:SY917519 ACU917514:ACU917519 AMQ917514:AMQ917519 AWM917514:AWM917519 BGI917514:BGI917519 BQE917514:BQE917519 CAA917514:CAA917519 CJW917514:CJW917519 CTS917514:CTS917519 DDO917514:DDO917519 DNK917514:DNK917519 DXG917514:DXG917519 EHC917514:EHC917519 EQY917514:EQY917519 FAU917514:FAU917519 FKQ917514:FKQ917519 FUM917514:FUM917519 GEI917514:GEI917519 GOE917514:GOE917519 GYA917514:GYA917519 HHW917514:HHW917519 HRS917514:HRS917519 IBO917514:IBO917519 ILK917514:ILK917519 IVG917514:IVG917519 JFC917514:JFC917519 JOY917514:JOY917519 JYU917514:JYU917519 KIQ917514:KIQ917519 KSM917514:KSM917519 LCI917514:LCI917519 LME917514:LME917519 LWA917514:LWA917519 MFW917514:MFW917519 MPS917514:MPS917519 MZO917514:MZO917519 NJK917514:NJK917519 NTG917514:NTG917519 ODC917514:ODC917519 OMY917514:OMY917519 OWU917514:OWU917519 PGQ917514:PGQ917519 PQM917514:PQM917519 QAI917514:QAI917519 QKE917514:QKE917519 QUA917514:QUA917519 RDW917514:RDW917519 RNS917514:RNS917519 RXO917514:RXO917519 SHK917514:SHK917519 SRG917514:SRG917519 TBC917514:TBC917519 TKY917514:TKY917519 TUU917514:TUU917519 UEQ917514:UEQ917519 UOM917514:UOM917519 UYI917514:UYI917519 VIE917514:VIE917519 VSA917514:VSA917519 WBW917514:WBW917519 WLS917514:WLS917519 WVO917514:WVO917519 G983050:G983055 JC983050:JC983055 SY983050:SY983055 ACU983050:ACU983055 AMQ983050:AMQ983055 AWM983050:AWM983055 BGI983050:BGI983055 BQE983050:BQE983055 CAA983050:CAA983055 CJW983050:CJW983055 CTS983050:CTS983055 DDO983050:DDO983055 DNK983050:DNK983055 DXG983050:DXG983055 EHC983050:EHC983055 EQY983050:EQY983055 FAU983050:FAU983055 FKQ983050:FKQ983055 FUM983050:FUM983055 GEI983050:GEI983055 GOE983050:GOE983055 GYA983050:GYA983055 HHW983050:HHW983055 HRS983050:HRS983055 IBO983050:IBO983055 ILK983050:ILK983055 IVG983050:IVG983055 JFC983050:JFC983055 JOY983050:JOY983055 JYU983050:JYU983055 KIQ983050:KIQ983055 KSM983050:KSM983055 LCI983050:LCI983055 LME983050:LME983055 LWA983050:LWA983055 MFW983050:MFW983055 MPS983050:MPS983055 MZO983050:MZO983055 NJK983050:NJK983055 NTG983050:NTG983055 ODC983050:ODC983055 OMY983050:OMY983055 OWU983050:OWU983055 PGQ983050:PGQ983055 PQM983050:PQM983055 QAI983050:QAI983055 QKE983050:QKE983055 QUA983050:QUA983055 RDW983050:RDW983055 RNS983050:RNS983055 RXO983050:RXO983055 SHK983050:SHK983055 SRG983050:SRG983055 TBC983050:TBC983055 TKY983050:TKY983055 TUU983050:TUU983055 UEQ983050:UEQ983055 UOM983050:UOM983055 UYI983050:UYI983055 VIE983050:VIE983055 VSA983050:VSA983055 WBW983050:WBW983055 WLS983050:WLS983055 WVO983050:WVO983055 E43:E48 JA43:JA48 SW43:SW48 ACS43:ACS48 AMO43:AMO48 AWK43:AWK48 BGG43:BGG48 BQC43:BQC48 BZY43:BZY48 CJU43:CJU48 CTQ43:CTQ48 DDM43:DDM48 DNI43:DNI48 DXE43:DXE48 EHA43:EHA48 EQW43:EQW48 FAS43:FAS48 FKO43:FKO48 FUK43:FUK48 GEG43:GEG48 GOC43:GOC48 GXY43:GXY48 HHU43:HHU48 HRQ43:HRQ48 IBM43:IBM48 ILI43:ILI48 IVE43:IVE48 JFA43:JFA48 JOW43:JOW48 JYS43:JYS48 KIO43:KIO48 KSK43:KSK48 LCG43:LCG48 LMC43:LMC48 LVY43:LVY48 MFU43:MFU48 MPQ43:MPQ48 MZM43:MZM48 NJI43:NJI48 NTE43:NTE48 ODA43:ODA48 OMW43:OMW48 OWS43:OWS48 PGO43:PGO48 PQK43:PQK48 QAG43:QAG48 QKC43:QKC48 QTY43:QTY48 RDU43:RDU48 RNQ43:RNQ48 RXM43:RXM48 SHI43:SHI48 SRE43:SRE48 TBA43:TBA48 TKW43:TKW48 TUS43:TUS48 UEO43:UEO48 UOK43:UOK48 UYG43:UYG48 VIC43:VIC48 VRY43:VRY48 WBU43:WBU48 WLQ43:WLQ48 WVM43:WVM48 E65579:E65584 JA65579:JA65584 SW65579:SW65584 ACS65579:ACS65584 AMO65579:AMO65584 AWK65579:AWK65584 BGG65579:BGG65584 BQC65579:BQC65584 BZY65579:BZY65584 CJU65579:CJU65584 CTQ65579:CTQ65584 DDM65579:DDM65584 DNI65579:DNI65584 DXE65579:DXE65584 EHA65579:EHA65584 EQW65579:EQW65584 FAS65579:FAS65584 FKO65579:FKO65584 FUK65579:FUK65584 GEG65579:GEG65584 GOC65579:GOC65584 GXY65579:GXY65584 HHU65579:HHU65584 HRQ65579:HRQ65584 IBM65579:IBM65584 ILI65579:ILI65584 IVE65579:IVE65584 JFA65579:JFA65584 JOW65579:JOW65584 JYS65579:JYS65584 KIO65579:KIO65584 KSK65579:KSK65584 LCG65579:LCG65584 LMC65579:LMC65584 LVY65579:LVY65584 MFU65579:MFU65584 MPQ65579:MPQ65584 MZM65579:MZM65584 NJI65579:NJI65584 NTE65579:NTE65584 ODA65579:ODA65584 OMW65579:OMW65584 OWS65579:OWS65584 PGO65579:PGO65584 PQK65579:PQK65584 QAG65579:QAG65584 QKC65579:QKC65584 QTY65579:QTY65584 RDU65579:RDU65584 RNQ65579:RNQ65584 RXM65579:RXM65584 SHI65579:SHI65584 SRE65579:SRE65584 TBA65579:TBA65584 TKW65579:TKW65584 TUS65579:TUS65584 UEO65579:UEO65584 UOK65579:UOK65584 UYG65579:UYG65584 VIC65579:VIC65584 VRY65579:VRY65584 WBU65579:WBU65584 WLQ65579:WLQ65584 WVM65579:WVM65584 E131115:E131120 JA131115:JA131120 SW131115:SW131120 ACS131115:ACS131120 AMO131115:AMO131120 AWK131115:AWK131120 BGG131115:BGG131120 BQC131115:BQC131120 BZY131115:BZY131120 CJU131115:CJU131120 CTQ131115:CTQ131120 DDM131115:DDM131120 DNI131115:DNI131120 DXE131115:DXE131120 EHA131115:EHA131120 EQW131115:EQW131120 FAS131115:FAS131120 FKO131115:FKO131120 FUK131115:FUK131120 GEG131115:GEG131120 GOC131115:GOC131120 GXY131115:GXY131120 HHU131115:HHU131120 HRQ131115:HRQ131120 IBM131115:IBM131120 ILI131115:ILI131120 IVE131115:IVE131120 JFA131115:JFA131120 JOW131115:JOW131120 JYS131115:JYS131120 KIO131115:KIO131120 KSK131115:KSK131120 LCG131115:LCG131120 LMC131115:LMC131120 LVY131115:LVY131120 MFU131115:MFU131120 MPQ131115:MPQ131120 MZM131115:MZM131120 NJI131115:NJI131120 NTE131115:NTE131120 ODA131115:ODA131120 OMW131115:OMW131120 OWS131115:OWS131120 PGO131115:PGO131120 PQK131115:PQK131120 QAG131115:QAG131120 QKC131115:QKC131120 QTY131115:QTY131120 RDU131115:RDU131120 RNQ131115:RNQ131120 RXM131115:RXM131120 SHI131115:SHI131120 SRE131115:SRE131120 TBA131115:TBA131120 TKW131115:TKW131120 TUS131115:TUS131120 UEO131115:UEO131120 UOK131115:UOK131120 UYG131115:UYG131120 VIC131115:VIC131120 VRY131115:VRY131120 WBU131115:WBU131120 WLQ131115:WLQ131120 WVM131115:WVM131120 E196651:E196656 JA196651:JA196656 SW196651:SW196656 ACS196651:ACS196656 AMO196651:AMO196656 AWK196651:AWK196656 BGG196651:BGG196656 BQC196651:BQC196656 BZY196651:BZY196656 CJU196651:CJU196656 CTQ196651:CTQ196656 DDM196651:DDM196656 DNI196651:DNI196656 DXE196651:DXE196656 EHA196651:EHA196656 EQW196651:EQW196656 FAS196651:FAS196656 FKO196651:FKO196656 FUK196651:FUK196656 GEG196651:GEG196656 GOC196651:GOC196656 GXY196651:GXY196656 HHU196651:HHU196656 HRQ196651:HRQ196656 IBM196651:IBM196656 ILI196651:ILI196656 IVE196651:IVE196656 JFA196651:JFA196656 JOW196651:JOW196656 JYS196651:JYS196656 KIO196651:KIO196656 KSK196651:KSK196656 LCG196651:LCG196656 LMC196651:LMC196656 LVY196651:LVY196656 MFU196651:MFU196656 MPQ196651:MPQ196656 MZM196651:MZM196656 NJI196651:NJI196656 NTE196651:NTE196656 ODA196651:ODA196656 OMW196651:OMW196656 OWS196651:OWS196656 PGO196651:PGO196656 PQK196651:PQK196656 QAG196651:QAG196656 QKC196651:QKC196656 QTY196651:QTY196656 RDU196651:RDU196656 RNQ196651:RNQ196656 RXM196651:RXM196656 SHI196651:SHI196656 SRE196651:SRE196656 TBA196651:TBA196656 TKW196651:TKW196656 TUS196651:TUS196656 UEO196651:UEO196656 UOK196651:UOK196656 UYG196651:UYG196656 VIC196651:VIC196656 VRY196651:VRY196656 WBU196651:WBU196656 WLQ196651:WLQ196656 WVM196651:WVM196656 E262187:E262192 JA262187:JA262192 SW262187:SW262192 ACS262187:ACS262192 AMO262187:AMO262192 AWK262187:AWK262192 BGG262187:BGG262192 BQC262187:BQC262192 BZY262187:BZY262192 CJU262187:CJU262192 CTQ262187:CTQ262192 DDM262187:DDM262192 DNI262187:DNI262192 DXE262187:DXE262192 EHA262187:EHA262192 EQW262187:EQW262192 FAS262187:FAS262192 FKO262187:FKO262192 FUK262187:FUK262192 GEG262187:GEG262192 GOC262187:GOC262192 GXY262187:GXY262192 HHU262187:HHU262192 HRQ262187:HRQ262192 IBM262187:IBM262192 ILI262187:ILI262192 IVE262187:IVE262192 JFA262187:JFA262192 JOW262187:JOW262192 JYS262187:JYS262192 KIO262187:KIO262192 KSK262187:KSK262192 LCG262187:LCG262192 LMC262187:LMC262192 LVY262187:LVY262192 MFU262187:MFU262192 MPQ262187:MPQ262192 MZM262187:MZM262192 NJI262187:NJI262192 NTE262187:NTE262192 ODA262187:ODA262192 OMW262187:OMW262192 OWS262187:OWS262192 PGO262187:PGO262192 PQK262187:PQK262192 QAG262187:QAG262192 QKC262187:QKC262192 QTY262187:QTY262192 RDU262187:RDU262192 RNQ262187:RNQ262192 RXM262187:RXM262192 SHI262187:SHI262192 SRE262187:SRE262192 TBA262187:TBA262192 TKW262187:TKW262192 TUS262187:TUS262192 UEO262187:UEO262192 UOK262187:UOK262192 UYG262187:UYG262192 VIC262187:VIC262192 VRY262187:VRY262192 WBU262187:WBU262192 WLQ262187:WLQ262192 WVM262187:WVM262192 E327723:E327728 JA327723:JA327728 SW327723:SW327728 ACS327723:ACS327728 AMO327723:AMO327728 AWK327723:AWK327728 BGG327723:BGG327728 BQC327723:BQC327728 BZY327723:BZY327728 CJU327723:CJU327728 CTQ327723:CTQ327728 DDM327723:DDM327728 DNI327723:DNI327728 DXE327723:DXE327728 EHA327723:EHA327728 EQW327723:EQW327728 FAS327723:FAS327728 FKO327723:FKO327728 FUK327723:FUK327728 GEG327723:GEG327728 GOC327723:GOC327728 GXY327723:GXY327728 HHU327723:HHU327728 HRQ327723:HRQ327728 IBM327723:IBM327728 ILI327723:ILI327728 IVE327723:IVE327728 JFA327723:JFA327728 JOW327723:JOW327728 JYS327723:JYS327728 KIO327723:KIO327728 KSK327723:KSK327728 LCG327723:LCG327728 LMC327723:LMC327728 LVY327723:LVY327728 MFU327723:MFU327728 MPQ327723:MPQ327728 MZM327723:MZM327728 NJI327723:NJI327728 NTE327723:NTE327728 ODA327723:ODA327728 OMW327723:OMW327728 OWS327723:OWS327728 PGO327723:PGO327728 PQK327723:PQK327728 QAG327723:QAG327728 QKC327723:QKC327728 QTY327723:QTY327728 RDU327723:RDU327728 RNQ327723:RNQ327728 RXM327723:RXM327728 SHI327723:SHI327728 SRE327723:SRE327728 TBA327723:TBA327728 TKW327723:TKW327728 TUS327723:TUS327728 UEO327723:UEO327728 UOK327723:UOK327728 UYG327723:UYG327728 VIC327723:VIC327728 VRY327723:VRY327728 WBU327723:WBU327728 WLQ327723:WLQ327728 WVM327723:WVM327728 E393259:E393264 JA393259:JA393264 SW393259:SW393264 ACS393259:ACS393264 AMO393259:AMO393264 AWK393259:AWK393264 BGG393259:BGG393264 BQC393259:BQC393264 BZY393259:BZY393264 CJU393259:CJU393264 CTQ393259:CTQ393264 DDM393259:DDM393264 DNI393259:DNI393264 DXE393259:DXE393264 EHA393259:EHA393264 EQW393259:EQW393264 FAS393259:FAS393264 FKO393259:FKO393264 FUK393259:FUK393264 GEG393259:GEG393264 GOC393259:GOC393264 GXY393259:GXY393264 HHU393259:HHU393264 HRQ393259:HRQ393264 IBM393259:IBM393264 ILI393259:ILI393264 IVE393259:IVE393264 JFA393259:JFA393264 JOW393259:JOW393264 JYS393259:JYS393264 KIO393259:KIO393264 KSK393259:KSK393264 LCG393259:LCG393264 LMC393259:LMC393264 LVY393259:LVY393264 MFU393259:MFU393264 MPQ393259:MPQ393264 MZM393259:MZM393264 NJI393259:NJI393264 NTE393259:NTE393264 ODA393259:ODA393264 OMW393259:OMW393264 OWS393259:OWS393264 PGO393259:PGO393264 PQK393259:PQK393264 QAG393259:QAG393264 QKC393259:QKC393264 QTY393259:QTY393264 RDU393259:RDU393264 RNQ393259:RNQ393264 RXM393259:RXM393264 SHI393259:SHI393264 SRE393259:SRE393264 TBA393259:TBA393264 TKW393259:TKW393264 TUS393259:TUS393264 UEO393259:UEO393264 UOK393259:UOK393264 UYG393259:UYG393264 VIC393259:VIC393264 VRY393259:VRY393264 WBU393259:WBU393264 WLQ393259:WLQ393264 WVM393259:WVM393264 E458795:E458800 JA458795:JA458800 SW458795:SW458800 ACS458795:ACS458800 AMO458795:AMO458800 AWK458795:AWK458800 BGG458795:BGG458800 BQC458795:BQC458800 BZY458795:BZY458800 CJU458795:CJU458800 CTQ458795:CTQ458800 DDM458795:DDM458800 DNI458795:DNI458800 DXE458795:DXE458800 EHA458795:EHA458800 EQW458795:EQW458800 FAS458795:FAS458800 FKO458795:FKO458800 FUK458795:FUK458800 GEG458795:GEG458800 GOC458795:GOC458800 GXY458795:GXY458800 HHU458795:HHU458800 HRQ458795:HRQ458800 IBM458795:IBM458800 ILI458795:ILI458800 IVE458795:IVE458800 JFA458795:JFA458800 JOW458795:JOW458800 JYS458795:JYS458800 KIO458795:KIO458800 KSK458795:KSK458800 LCG458795:LCG458800 LMC458795:LMC458800 LVY458795:LVY458800 MFU458795:MFU458800 MPQ458795:MPQ458800 MZM458795:MZM458800 NJI458795:NJI458800 NTE458795:NTE458800 ODA458795:ODA458800 OMW458795:OMW458800 OWS458795:OWS458800 PGO458795:PGO458800 PQK458795:PQK458800 QAG458795:QAG458800 QKC458795:QKC458800 QTY458795:QTY458800 RDU458795:RDU458800 RNQ458795:RNQ458800 RXM458795:RXM458800 SHI458795:SHI458800 SRE458795:SRE458800 TBA458795:TBA458800 TKW458795:TKW458800 TUS458795:TUS458800 UEO458795:UEO458800 UOK458795:UOK458800 UYG458795:UYG458800 VIC458795:VIC458800 VRY458795:VRY458800 WBU458795:WBU458800 WLQ458795:WLQ458800 WVM458795:WVM458800 E524331:E524336 JA524331:JA524336 SW524331:SW524336 ACS524331:ACS524336 AMO524331:AMO524336 AWK524331:AWK524336 BGG524331:BGG524336 BQC524331:BQC524336 BZY524331:BZY524336 CJU524331:CJU524336 CTQ524331:CTQ524336 DDM524331:DDM524336 DNI524331:DNI524336 DXE524331:DXE524336 EHA524331:EHA524336 EQW524331:EQW524336 FAS524331:FAS524336 FKO524331:FKO524336 FUK524331:FUK524336 GEG524331:GEG524336 GOC524331:GOC524336 GXY524331:GXY524336 HHU524331:HHU524336 HRQ524331:HRQ524336 IBM524331:IBM524336 ILI524331:ILI524336 IVE524331:IVE524336 JFA524331:JFA524336 JOW524331:JOW524336 JYS524331:JYS524336 KIO524331:KIO524336 KSK524331:KSK524336 LCG524331:LCG524336 LMC524331:LMC524336 LVY524331:LVY524336 MFU524331:MFU524336 MPQ524331:MPQ524336 MZM524331:MZM524336 NJI524331:NJI524336 NTE524331:NTE524336 ODA524331:ODA524336 OMW524331:OMW524336 OWS524331:OWS524336 PGO524331:PGO524336 PQK524331:PQK524336 QAG524331:QAG524336 QKC524331:QKC524336 QTY524331:QTY524336 RDU524331:RDU524336 RNQ524331:RNQ524336 RXM524331:RXM524336 SHI524331:SHI524336 SRE524331:SRE524336 TBA524331:TBA524336 TKW524331:TKW524336 TUS524331:TUS524336 UEO524331:UEO524336 UOK524331:UOK524336 UYG524331:UYG524336 VIC524331:VIC524336 VRY524331:VRY524336 WBU524331:WBU524336 WLQ524331:WLQ524336 WVM524331:WVM524336 E589867:E589872 JA589867:JA589872 SW589867:SW589872 ACS589867:ACS589872 AMO589867:AMO589872 AWK589867:AWK589872 BGG589867:BGG589872 BQC589867:BQC589872 BZY589867:BZY589872 CJU589867:CJU589872 CTQ589867:CTQ589872 DDM589867:DDM589872 DNI589867:DNI589872 DXE589867:DXE589872 EHA589867:EHA589872 EQW589867:EQW589872 FAS589867:FAS589872 FKO589867:FKO589872 FUK589867:FUK589872 GEG589867:GEG589872 GOC589867:GOC589872 GXY589867:GXY589872 HHU589867:HHU589872 HRQ589867:HRQ589872 IBM589867:IBM589872 ILI589867:ILI589872 IVE589867:IVE589872 JFA589867:JFA589872 JOW589867:JOW589872 JYS589867:JYS589872 KIO589867:KIO589872 KSK589867:KSK589872 LCG589867:LCG589872 LMC589867:LMC589872 LVY589867:LVY589872 MFU589867:MFU589872 MPQ589867:MPQ589872 MZM589867:MZM589872 NJI589867:NJI589872 NTE589867:NTE589872 ODA589867:ODA589872 OMW589867:OMW589872 OWS589867:OWS589872 PGO589867:PGO589872 PQK589867:PQK589872 QAG589867:QAG589872 QKC589867:QKC589872 QTY589867:QTY589872 RDU589867:RDU589872 RNQ589867:RNQ589872 RXM589867:RXM589872 SHI589867:SHI589872 SRE589867:SRE589872 TBA589867:TBA589872 TKW589867:TKW589872 TUS589867:TUS589872 UEO589867:UEO589872 UOK589867:UOK589872 UYG589867:UYG589872 VIC589867:VIC589872 VRY589867:VRY589872 WBU589867:WBU589872 WLQ589867:WLQ589872 WVM589867:WVM589872 E655403:E655408 JA655403:JA655408 SW655403:SW655408 ACS655403:ACS655408 AMO655403:AMO655408 AWK655403:AWK655408 BGG655403:BGG655408 BQC655403:BQC655408 BZY655403:BZY655408 CJU655403:CJU655408 CTQ655403:CTQ655408 DDM655403:DDM655408 DNI655403:DNI655408 DXE655403:DXE655408 EHA655403:EHA655408 EQW655403:EQW655408 FAS655403:FAS655408 FKO655403:FKO655408 FUK655403:FUK655408 GEG655403:GEG655408 GOC655403:GOC655408 GXY655403:GXY655408 HHU655403:HHU655408 HRQ655403:HRQ655408 IBM655403:IBM655408 ILI655403:ILI655408 IVE655403:IVE655408 JFA655403:JFA655408 JOW655403:JOW655408 JYS655403:JYS655408 KIO655403:KIO655408 KSK655403:KSK655408 LCG655403:LCG655408 LMC655403:LMC655408 LVY655403:LVY655408 MFU655403:MFU655408 MPQ655403:MPQ655408 MZM655403:MZM655408 NJI655403:NJI655408 NTE655403:NTE655408 ODA655403:ODA655408 OMW655403:OMW655408 OWS655403:OWS655408 PGO655403:PGO655408 PQK655403:PQK655408 QAG655403:QAG655408 QKC655403:QKC655408 QTY655403:QTY655408 RDU655403:RDU655408 RNQ655403:RNQ655408 RXM655403:RXM655408 SHI655403:SHI655408 SRE655403:SRE655408 TBA655403:TBA655408 TKW655403:TKW655408 TUS655403:TUS655408 UEO655403:UEO655408 UOK655403:UOK655408 UYG655403:UYG655408 VIC655403:VIC655408 VRY655403:VRY655408 WBU655403:WBU655408 WLQ655403:WLQ655408 WVM655403:WVM655408 E720939:E720944 JA720939:JA720944 SW720939:SW720944 ACS720939:ACS720944 AMO720939:AMO720944 AWK720939:AWK720944 BGG720939:BGG720944 BQC720939:BQC720944 BZY720939:BZY720944 CJU720939:CJU720944 CTQ720939:CTQ720944 DDM720939:DDM720944 DNI720939:DNI720944 DXE720939:DXE720944 EHA720939:EHA720944 EQW720939:EQW720944 FAS720939:FAS720944 FKO720939:FKO720944 FUK720939:FUK720944 GEG720939:GEG720944 GOC720939:GOC720944 GXY720939:GXY720944 HHU720939:HHU720944 HRQ720939:HRQ720944 IBM720939:IBM720944 ILI720939:ILI720944 IVE720939:IVE720944 JFA720939:JFA720944 JOW720939:JOW720944 JYS720939:JYS720944 KIO720939:KIO720944 KSK720939:KSK720944 LCG720939:LCG720944 LMC720939:LMC720944 LVY720939:LVY720944 MFU720939:MFU720944 MPQ720939:MPQ720944 MZM720939:MZM720944 NJI720939:NJI720944 NTE720939:NTE720944 ODA720939:ODA720944 OMW720939:OMW720944 OWS720939:OWS720944 PGO720939:PGO720944 PQK720939:PQK720944 QAG720939:QAG720944 QKC720939:QKC720944 QTY720939:QTY720944 RDU720939:RDU720944 RNQ720939:RNQ720944 RXM720939:RXM720944 SHI720939:SHI720944 SRE720939:SRE720944 TBA720939:TBA720944 TKW720939:TKW720944 TUS720939:TUS720944 UEO720939:UEO720944 UOK720939:UOK720944 UYG720939:UYG720944 VIC720939:VIC720944 VRY720939:VRY720944 WBU720939:WBU720944 WLQ720939:WLQ720944 WVM720939:WVM720944 E786475:E786480 JA786475:JA786480 SW786475:SW786480 ACS786475:ACS786480 AMO786475:AMO786480 AWK786475:AWK786480 BGG786475:BGG786480 BQC786475:BQC786480 BZY786475:BZY786480 CJU786475:CJU786480 CTQ786475:CTQ786480 DDM786475:DDM786480 DNI786475:DNI786480 DXE786475:DXE786480 EHA786475:EHA786480 EQW786475:EQW786480 FAS786475:FAS786480 FKO786475:FKO786480 FUK786475:FUK786480 GEG786475:GEG786480 GOC786475:GOC786480 GXY786475:GXY786480 HHU786475:HHU786480 HRQ786475:HRQ786480 IBM786475:IBM786480 ILI786475:ILI786480 IVE786475:IVE786480 JFA786475:JFA786480 JOW786475:JOW786480 JYS786475:JYS786480 KIO786475:KIO786480 KSK786475:KSK786480 LCG786475:LCG786480 LMC786475:LMC786480 LVY786475:LVY786480 MFU786475:MFU786480 MPQ786475:MPQ786480 MZM786475:MZM786480 NJI786475:NJI786480 NTE786475:NTE786480 ODA786475:ODA786480 OMW786475:OMW786480 OWS786475:OWS786480 PGO786475:PGO786480 PQK786475:PQK786480 QAG786475:QAG786480 QKC786475:QKC786480 QTY786475:QTY786480 RDU786475:RDU786480 RNQ786475:RNQ786480 RXM786475:RXM786480 SHI786475:SHI786480 SRE786475:SRE786480 TBA786475:TBA786480 TKW786475:TKW786480 TUS786475:TUS786480 UEO786475:UEO786480 UOK786475:UOK786480 UYG786475:UYG786480 VIC786475:VIC786480 VRY786475:VRY786480 WBU786475:WBU786480 WLQ786475:WLQ786480 WVM786475:WVM786480 E852011:E852016 JA852011:JA852016 SW852011:SW852016 ACS852011:ACS852016 AMO852011:AMO852016 AWK852011:AWK852016 BGG852011:BGG852016 BQC852011:BQC852016 BZY852011:BZY852016 CJU852011:CJU852016 CTQ852011:CTQ852016 DDM852011:DDM852016 DNI852011:DNI852016 DXE852011:DXE852016 EHA852011:EHA852016 EQW852011:EQW852016 FAS852011:FAS852016 FKO852011:FKO852016 FUK852011:FUK852016 GEG852011:GEG852016 GOC852011:GOC852016 GXY852011:GXY852016 HHU852011:HHU852016 HRQ852011:HRQ852016 IBM852011:IBM852016 ILI852011:ILI852016 IVE852011:IVE852016 JFA852011:JFA852016 JOW852011:JOW852016 JYS852011:JYS852016 KIO852011:KIO852016 KSK852011:KSK852016 LCG852011:LCG852016 LMC852011:LMC852016 LVY852011:LVY852016 MFU852011:MFU852016 MPQ852011:MPQ852016 MZM852011:MZM852016 NJI852011:NJI852016 NTE852011:NTE852016 ODA852011:ODA852016 OMW852011:OMW852016 OWS852011:OWS852016 PGO852011:PGO852016 PQK852011:PQK852016 QAG852011:QAG852016 QKC852011:QKC852016 QTY852011:QTY852016 RDU852011:RDU852016 RNQ852011:RNQ852016 RXM852011:RXM852016 SHI852011:SHI852016 SRE852011:SRE852016 TBA852011:TBA852016 TKW852011:TKW852016 TUS852011:TUS852016 UEO852011:UEO852016 UOK852011:UOK852016 UYG852011:UYG852016 VIC852011:VIC852016 VRY852011:VRY852016 WBU852011:WBU852016 WLQ852011:WLQ852016 WVM852011:WVM852016 E917547:E917552 JA917547:JA917552 SW917547:SW917552 ACS917547:ACS917552 AMO917547:AMO917552 AWK917547:AWK917552 BGG917547:BGG917552 BQC917547:BQC917552 BZY917547:BZY917552 CJU917547:CJU917552 CTQ917547:CTQ917552 DDM917547:DDM917552 DNI917547:DNI917552 DXE917547:DXE917552 EHA917547:EHA917552 EQW917547:EQW917552 FAS917547:FAS917552 FKO917547:FKO917552 FUK917547:FUK917552 GEG917547:GEG917552 GOC917547:GOC917552 GXY917547:GXY917552 HHU917547:HHU917552 HRQ917547:HRQ917552 IBM917547:IBM917552 ILI917547:ILI917552 IVE917547:IVE917552 JFA917547:JFA917552 JOW917547:JOW917552 JYS917547:JYS917552 KIO917547:KIO917552 KSK917547:KSK917552 LCG917547:LCG917552 LMC917547:LMC917552 LVY917547:LVY917552 MFU917547:MFU917552 MPQ917547:MPQ917552 MZM917547:MZM917552 NJI917547:NJI917552 NTE917547:NTE917552 ODA917547:ODA917552 OMW917547:OMW917552 OWS917547:OWS917552 PGO917547:PGO917552 PQK917547:PQK917552 QAG917547:QAG917552 QKC917547:QKC917552 QTY917547:QTY917552 RDU917547:RDU917552 RNQ917547:RNQ917552 RXM917547:RXM917552 SHI917547:SHI917552 SRE917547:SRE917552 TBA917547:TBA917552 TKW917547:TKW917552 TUS917547:TUS917552 UEO917547:UEO917552 UOK917547:UOK917552 UYG917547:UYG917552 VIC917547:VIC917552 VRY917547:VRY917552 WBU917547:WBU917552 WLQ917547:WLQ917552 WVM917547:WVM917552 E983083:E983088 JA983083:JA983088 SW983083:SW983088 ACS983083:ACS983088 AMO983083:AMO983088 AWK983083:AWK983088 BGG983083:BGG983088 BQC983083:BQC983088 BZY983083:BZY983088 CJU983083:CJU983088 CTQ983083:CTQ983088 DDM983083:DDM983088 DNI983083:DNI983088 DXE983083:DXE983088 EHA983083:EHA983088 EQW983083:EQW983088 FAS983083:FAS983088 FKO983083:FKO983088 FUK983083:FUK983088 GEG983083:GEG983088 GOC983083:GOC983088 GXY983083:GXY983088 HHU983083:HHU983088 HRQ983083:HRQ983088 IBM983083:IBM983088 ILI983083:ILI983088 IVE983083:IVE983088 JFA983083:JFA983088 JOW983083:JOW983088 JYS983083:JYS983088 KIO983083:KIO983088 KSK983083:KSK983088 LCG983083:LCG983088 LMC983083:LMC983088 LVY983083:LVY983088 MFU983083:MFU983088 MPQ983083:MPQ983088 MZM983083:MZM983088 NJI983083:NJI983088 NTE983083:NTE983088 ODA983083:ODA983088 OMW983083:OMW983088 OWS983083:OWS983088 PGO983083:PGO983088 PQK983083:PQK983088 QAG983083:QAG983088 QKC983083:QKC983088 QTY983083:QTY983088 RDU983083:RDU983088 RNQ983083:RNQ983088 RXM983083:RXM983088 SHI983083:SHI983088 SRE983083:SRE983088 TBA983083:TBA983088 TKW983083:TKW983088 TUS983083:TUS983088 UEO983083:UEO983088 UOK983083:UOK983088 UYG983083:UYG983088 VIC983083:VIC983088 VRY983083:VRY983088 WBU983083:WBU983088 WLQ983083:WLQ983088 WVM983083:WVM983088" xr:uid="{112DD5A0-2688-46E1-BDCB-BF476FD31ECA}">
      <formula1>ValueChroma</formula1>
    </dataValidation>
    <dataValidation type="list" allowBlank="1" showInputMessage="1" sqref="C10:C15 IY10:IY15 SU10:SU15 ACQ10:ACQ15 AMM10:AMM15 AWI10:AWI15 BGE10:BGE15 BQA10:BQA15 BZW10:BZW15 CJS10:CJS15 CTO10:CTO15 DDK10:DDK15 DNG10:DNG15 DXC10:DXC15 EGY10:EGY15 EQU10:EQU15 FAQ10:FAQ15 FKM10:FKM15 FUI10:FUI15 GEE10:GEE15 GOA10:GOA15 GXW10:GXW15 HHS10:HHS15 HRO10:HRO15 IBK10:IBK15 ILG10:ILG15 IVC10:IVC15 JEY10:JEY15 JOU10:JOU15 JYQ10:JYQ15 KIM10:KIM15 KSI10:KSI15 LCE10:LCE15 LMA10:LMA15 LVW10:LVW15 MFS10:MFS15 MPO10:MPO15 MZK10:MZK15 NJG10:NJG15 NTC10:NTC15 OCY10:OCY15 OMU10:OMU15 OWQ10:OWQ15 PGM10:PGM15 PQI10:PQI15 QAE10:QAE15 QKA10:QKA15 QTW10:QTW15 RDS10:RDS15 RNO10:RNO15 RXK10:RXK15 SHG10:SHG15 SRC10:SRC15 TAY10:TAY15 TKU10:TKU15 TUQ10:TUQ15 UEM10:UEM15 UOI10:UOI15 UYE10:UYE15 VIA10:VIA15 VRW10:VRW15 WBS10:WBS15 WLO10:WLO15 WVK10:WVK15 C65546:C65551 IY65546:IY65551 SU65546:SU65551 ACQ65546:ACQ65551 AMM65546:AMM65551 AWI65546:AWI65551 BGE65546:BGE65551 BQA65546:BQA65551 BZW65546:BZW65551 CJS65546:CJS65551 CTO65546:CTO65551 DDK65546:DDK65551 DNG65546:DNG65551 DXC65546:DXC65551 EGY65546:EGY65551 EQU65546:EQU65551 FAQ65546:FAQ65551 FKM65546:FKM65551 FUI65546:FUI65551 GEE65546:GEE65551 GOA65546:GOA65551 GXW65546:GXW65551 HHS65546:HHS65551 HRO65546:HRO65551 IBK65546:IBK65551 ILG65546:ILG65551 IVC65546:IVC65551 JEY65546:JEY65551 JOU65546:JOU65551 JYQ65546:JYQ65551 KIM65546:KIM65551 KSI65546:KSI65551 LCE65546:LCE65551 LMA65546:LMA65551 LVW65546:LVW65551 MFS65546:MFS65551 MPO65546:MPO65551 MZK65546:MZK65551 NJG65546:NJG65551 NTC65546:NTC65551 OCY65546:OCY65551 OMU65546:OMU65551 OWQ65546:OWQ65551 PGM65546:PGM65551 PQI65546:PQI65551 QAE65546:QAE65551 QKA65546:QKA65551 QTW65546:QTW65551 RDS65546:RDS65551 RNO65546:RNO65551 RXK65546:RXK65551 SHG65546:SHG65551 SRC65546:SRC65551 TAY65546:TAY65551 TKU65546:TKU65551 TUQ65546:TUQ65551 UEM65546:UEM65551 UOI65546:UOI65551 UYE65546:UYE65551 VIA65546:VIA65551 VRW65546:VRW65551 WBS65546:WBS65551 WLO65546:WLO65551 WVK65546:WVK65551 C131082:C131087 IY131082:IY131087 SU131082:SU131087 ACQ131082:ACQ131087 AMM131082:AMM131087 AWI131082:AWI131087 BGE131082:BGE131087 BQA131082:BQA131087 BZW131082:BZW131087 CJS131082:CJS131087 CTO131082:CTO131087 DDK131082:DDK131087 DNG131082:DNG131087 DXC131082:DXC131087 EGY131082:EGY131087 EQU131082:EQU131087 FAQ131082:FAQ131087 FKM131082:FKM131087 FUI131082:FUI131087 GEE131082:GEE131087 GOA131082:GOA131087 GXW131082:GXW131087 HHS131082:HHS131087 HRO131082:HRO131087 IBK131082:IBK131087 ILG131082:ILG131087 IVC131082:IVC131087 JEY131082:JEY131087 JOU131082:JOU131087 JYQ131082:JYQ131087 KIM131082:KIM131087 KSI131082:KSI131087 LCE131082:LCE131087 LMA131082:LMA131087 LVW131082:LVW131087 MFS131082:MFS131087 MPO131082:MPO131087 MZK131082:MZK131087 NJG131082:NJG131087 NTC131082:NTC131087 OCY131082:OCY131087 OMU131082:OMU131087 OWQ131082:OWQ131087 PGM131082:PGM131087 PQI131082:PQI131087 QAE131082:QAE131087 QKA131082:QKA131087 QTW131082:QTW131087 RDS131082:RDS131087 RNO131082:RNO131087 RXK131082:RXK131087 SHG131082:SHG131087 SRC131082:SRC131087 TAY131082:TAY131087 TKU131082:TKU131087 TUQ131082:TUQ131087 UEM131082:UEM131087 UOI131082:UOI131087 UYE131082:UYE131087 VIA131082:VIA131087 VRW131082:VRW131087 WBS131082:WBS131087 WLO131082:WLO131087 WVK131082:WVK131087 C196618:C196623 IY196618:IY196623 SU196618:SU196623 ACQ196618:ACQ196623 AMM196618:AMM196623 AWI196618:AWI196623 BGE196618:BGE196623 BQA196618:BQA196623 BZW196618:BZW196623 CJS196618:CJS196623 CTO196618:CTO196623 DDK196618:DDK196623 DNG196618:DNG196623 DXC196618:DXC196623 EGY196618:EGY196623 EQU196618:EQU196623 FAQ196618:FAQ196623 FKM196618:FKM196623 FUI196618:FUI196623 GEE196618:GEE196623 GOA196618:GOA196623 GXW196618:GXW196623 HHS196618:HHS196623 HRO196618:HRO196623 IBK196618:IBK196623 ILG196618:ILG196623 IVC196618:IVC196623 JEY196618:JEY196623 JOU196618:JOU196623 JYQ196618:JYQ196623 KIM196618:KIM196623 KSI196618:KSI196623 LCE196618:LCE196623 LMA196618:LMA196623 LVW196618:LVW196623 MFS196618:MFS196623 MPO196618:MPO196623 MZK196618:MZK196623 NJG196618:NJG196623 NTC196618:NTC196623 OCY196618:OCY196623 OMU196618:OMU196623 OWQ196618:OWQ196623 PGM196618:PGM196623 PQI196618:PQI196623 QAE196618:QAE196623 QKA196618:QKA196623 QTW196618:QTW196623 RDS196618:RDS196623 RNO196618:RNO196623 RXK196618:RXK196623 SHG196618:SHG196623 SRC196618:SRC196623 TAY196618:TAY196623 TKU196618:TKU196623 TUQ196618:TUQ196623 UEM196618:UEM196623 UOI196618:UOI196623 UYE196618:UYE196623 VIA196618:VIA196623 VRW196618:VRW196623 WBS196618:WBS196623 WLO196618:WLO196623 WVK196618:WVK196623 C262154:C262159 IY262154:IY262159 SU262154:SU262159 ACQ262154:ACQ262159 AMM262154:AMM262159 AWI262154:AWI262159 BGE262154:BGE262159 BQA262154:BQA262159 BZW262154:BZW262159 CJS262154:CJS262159 CTO262154:CTO262159 DDK262154:DDK262159 DNG262154:DNG262159 DXC262154:DXC262159 EGY262154:EGY262159 EQU262154:EQU262159 FAQ262154:FAQ262159 FKM262154:FKM262159 FUI262154:FUI262159 GEE262154:GEE262159 GOA262154:GOA262159 GXW262154:GXW262159 HHS262154:HHS262159 HRO262154:HRO262159 IBK262154:IBK262159 ILG262154:ILG262159 IVC262154:IVC262159 JEY262154:JEY262159 JOU262154:JOU262159 JYQ262154:JYQ262159 KIM262154:KIM262159 KSI262154:KSI262159 LCE262154:LCE262159 LMA262154:LMA262159 LVW262154:LVW262159 MFS262154:MFS262159 MPO262154:MPO262159 MZK262154:MZK262159 NJG262154:NJG262159 NTC262154:NTC262159 OCY262154:OCY262159 OMU262154:OMU262159 OWQ262154:OWQ262159 PGM262154:PGM262159 PQI262154:PQI262159 QAE262154:QAE262159 QKA262154:QKA262159 QTW262154:QTW262159 RDS262154:RDS262159 RNO262154:RNO262159 RXK262154:RXK262159 SHG262154:SHG262159 SRC262154:SRC262159 TAY262154:TAY262159 TKU262154:TKU262159 TUQ262154:TUQ262159 UEM262154:UEM262159 UOI262154:UOI262159 UYE262154:UYE262159 VIA262154:VIA262159 VRW262154:VRW262159 WBS262154:WBS262159 WLO262154:WLO262159 WVK262154:WVK262159 C327690:C327695 IY327690:IY327695 SU327690:SU327695 ACQ327690:ACQ327695 AMM327690:AMM327695 AWI327690:AWI327695 BGE327690:BGE327695 BQA327690:BQA327695 BZW327690:BZW327695 CJS327690:CJS327695 CTO327690:CTO327695 DDK327690:DDK327695 DNG327690:DNG327695 DXC327690:DXC327695 EGY327690:EGY327695 EQU327690:EQU327695 FAQ327690:FAQ327695 FKM327690:FKM327695 FUI327690:FUI327695 GEE327690:GEE327695 GOA327690:GOA327695 GXW327690:GXW327695 HHS327690:HHS327695 HRO327690:HRO327695 IBK327690:IBK327695 ILG327690:ILG327695 IVC327690:IVC327695 JEY327690:JEY327695 JOU327690:JOU327695 JYQ327690:JYQ327695 KIM327690:KIM327695 KSI327690:KSI327695 LCE327690:LCE327695 LMA327690:LMA327695 LVW327690:LVW327695 MFS327690:MFS327695 MPO327690:MPO327695 MZK327690:MZK327695 NJG327690:NJG327695 NTC327690:NTC327695 OCY327690:OCY327695 OMU327690:OMU327695 OWQ327690:OWQ327695 PGM327690:PGM327695 PQI327690:PQI327695 QAE327690:QAE327695 QKA327690:QKA327695 QTW327690:QTW327695 RDS327690:RDS327695 RNO327690:RNO327695 RXK327690:RXK327695 SHG327690:SHG327695 SRC327690:SRC327695 TAY327690:TAY327695 TKU327690:TKU327695 TUQ327690:TUQ327695 UEM327690:UEM327695 UOI327690:UOI327695 UYE327690:UYE327695 VIA327690:VIA327695 VRW327690:VRW327695 WBS327690:WBS327695 WLO327690:WLO327695 WVK327690:WVK327695 C393226:C393231 IY393226:IY393231 SU393226:SU393231 ACQ393226:ACQ393231 AMM393226:AMM393231 AWI393226:AWI393231 BGE393226:BGE393231 BQA393226:BQA393231 BZW393226:BZW393231 CJS393226:CJS393231 CTO393226:CTO393231 DDK393226:DDK393231 DNG393226:DNG393231 DXC393226:DXC393231 EGY393226:EGY393231 EQU393226:EQU393231 FAQ393226:FAQ393231 FKM393226:FKM393231 FUI393226:FUI393231 GEE393226:GEE393231 GOA393226:GOA393231 GXW393226:GXW393231 HHS393226:HHS393231 HRO393226:HRO393231 IBK393226:IBK393231 ILG393226:ILG393231 IVC393226:IVC393231 JEY393226:JEY393231 JOU393226:JOU393231 JYQ393226:JYQ393231 KIM393226:KIM393231 KSI393226:KSI393231 LCE393226:LCE393231 LMA393226:LMA393231 LVW393226:LVW393231 MFS393226:MFS393231 MPO393226:MPO393231 MZK393226:MZK393231 NJG393226:NJG393231 NTC393226:NTC393231 OCY393226:OCY393231 OMU393226:OMU393231 OWQ393226:OWQ393231 PGM393226:PGM393231 PQI393226:PQI393231 QAE393226:QAE393231 QKA393226:QKA393231 QTW393226:QTW393231 RDS393226:RDS393231 RNO393226:RNO393231 RXK393226:RXK393231 SHG393226:SHG393231 SRC393226:SRC393231 TAY393226:TAY393231 TKU393226:TKU393231 TUQ393226:TUQ393231 UEM393226:UEM393231 UOI393226:UOI393231 UYE393226:UYE393231 VIA393226:VIA393231 VRW393226:VRW393231 WBS393226:WBS393231 WLO393226:WLO393231 WVK393226:WVK393231 C458762:C458767 IY458762:IY458767 SU458762:SU458767 ACQ458762:ACQ458767 AMM458762:AMM458767 AWI458762:AWI458767 BGE458762:BGE458767 BQA458762:BQA458767 BZW458762:BZW458767 CJS458762:CJS458767 CTO458762:CTO458767 DDK458762:DDK458767 DNG458762:DNG458767 DXC458762:DXC458767 EGY458762:EGY458767 EQU458762:EQU458767 FAQ458762:FAQ458767 FKM458762:FKM458767 FUI458762:FUI458767 GEE458762:GEE458767 GOA458762:GOA458767 GXW458762:GXW458767 HHS458762:HHS458767 HRO458762:HRO458767 IBK458762:IBK458767 ILG458762:ILG458767 IVC458762:IVC458767 JEY458762:JEY458767 JOU458762:JOU458767 JYQ458762:JYQ458767 KIM458762:KIM458767 KSI458762:KSI458767 LCE458762:LCE458767 LMA458762:LMA458767 LVW458762:LVW458767 MFS458762:MFS458767 MPO458762:MPO458767 MZK458762:MZK458767 NJG458762:NJG458767 NTC458762:NTC458767 OCY458762:OCY458767 OMU458762:OMU458767 OWQ458762:OWQ458767 PGM458762:PGM458767 PQI458762:PQI458767 QAE458762:QAE458767 QKA458762:QKA458767 QTW458762:QTW458767 RDS458762:RDS458767 RNO458762:RNO458767 RXK458762:RXK458767 SHG458762:SHG458767 SRC458762:SRC458767 TAY458762:TAY458767 TKU458762:TKU458767 TUQ458762:TUQ458767 UEM458762:UEM458767 UOI458762:UOI458767 UYE458762:UYE458767 VIA458762:VIA458767 VRW458762:VRW458767 WBS458762:WBS458767 WLO458762:WLO458767 WVK458762:WVK458767 C524298:C524303 IY524298:IY524303 SU524298:SU524303 ACQ524298:ACQ524303 AMM524298:AMM524303 AWI524298:AWI524303 BGE524298:BGE524303 BQA524298:BQA524303 BZW524298:BZW524303 CJS524298:CJS524303 CTO524298:CTO524303 DDK524298:DDK524303 DNG524298:DNG524303 DXC524298:DXC524303 EGY524298:EGY524303 EQU524298:EQU524303 FAQ524298:FAQ524303 FKM524298:FKM524303 FUI524298:FUI524303 GEE524298:GEE524303 GOA524298:GOA524303 GXW524298:GXW524303 HHS524298:HHS524303 HRO524298:HRO524303 IBK524298:IBK524303 ILG524298:ILG524303 IVC524298:IVC524303 JEY524298:JEY524303 JOU524298:JOU524303 JYQ524298:JYQ524303 KIM524298:KIM524303 KSI524298:KSI524303 LCE524298:LCE524303 LMA524298:LMA524303 LVW524298:LVW524303 MFS524298:MFS524303 MPO524298:MPO524303 MZK524298:MZK524303 NJG524298:NJG524303 NTC524298:NTC524303 OCY524298:OCY524303 OMU524298:OMU524303 OWQ524298:OWQ524303 PGM524298:PGM524303 PQI524298:PQI524303 QAE524298:QAE524303 QKA524298:QKA524303 QTW524298:QTW524303 RDS524298:RDS524303 RNO524298:RNO524303 RXK524298:RXK524303 SHG524298:SHG524303 SRC524298:SRC524303 TAY524298:TAY524303 TKU524298:TKU524303 TUQ524298:TUQ524303 UEM524298:UEM524303 UOI524298:UOI524303 UYE524298:UYE524303 VIA524298:VIA524303 VRW524298:VRW524303 WBS524298:WBS524303 WLO524298:WLO524303 WVK524298:WVK524303 C589834:C589839 IY589834:IY589839 SU589834:SU589839 ACQ589834:ACQ589839 AMM589834:AMM589839 AWI589834:AWI589839 BGE589834:BGE589839 BQA589834:BQA589839 BZW589834:BZW589839 CJS589834:CJS589839 CTO589834:CTO589839 DDK589834:DDK589839 DNG589834:DNG589839 DXC589834:DXC589839 EGY589834:EGY589839 EQU589834:EQU589839 FAQ589834:FAQ589839 FKM589834:FKM589839 FUI589834:FUI589839 GEE589834:GEE589839 GOA589834:GOA589839 GXW589834:GXW589839 HHS589834:HHS589839 HRO589834:HRO589839 IBK589834:IBK589839 ILG589834:ILG589839 IVC589834:IVC589839 JEY589834:JEY589839 JOU589834:JOU589839 JYQ589834:JYQ589839 KIM589834:KIM589839 KSI589834:KSI589839 LCE589834:LCE589839 LMA589834:LMA589839 LVW589834:LVW589839 MFS589834:MFS589839 MPO589834:MPO589839 MZK589834:MZK589839 NJG589834:NJG589839 NTC589834:NTC589839 OCY589834:OCY589839 OMU589834:OMU589839 OWQ589834:OWQ589839 PGM589834:PGM589839 PQI589834:PQI589839 QAE589834:QAE589839 QKA589834:QKA589839 QTW589834:QTW589839 RDS589834:RDS589839 RNO589834:RNO589839 RXK589834:RXK589839 SHG589834:SHG589839 SRC589834:SRC589839 TAY589834:TAY589839 TKU589834:TKU589839 TUQ589834:TUQ589839 UEM589834:UEM589839 UOI589834:UOI589839 UYE589834:UYE589839 VIA589834:VIA589839 VRW589834:VRW589839 WBS589834:WBS589839 WLO589834:WLO589839 WVK589834:WVK589839 C655370:C655375 IY655370:IY655375 SU655370:SU655375 ACQ655370:ACQ655375 AMM655370:AMM655375 AWI655370:AWI655375 BGE655370:BGE655375 BQA655370:BQA655375 BZW655370:BZW655375 CJS655370:CJS655375 CTO655370:CTO655375 DDK655370:DDK655375 DNG655370:DNG655375 DXC655370:DXC655375 EGY655370:EGY655375 EQU655370:EQU655375 FAQ655370:FAQ655375 FKM655370:FKM655375 FUI655370:FUI655375 GEE655370:GEE655375 GOA655370:GOA655375 GXW655370:GXW655375 HHS655370:HHS655375 HRO655370:HRO655375 IBK655370:IBK655375 ILG655370:ILG655375 IVC655370:IVC655375 JEY655370:JEY655375 JOU655370:JOU655375 JYQ655370:JYQ655375 KIM655370:KIM655375 KSI655370:KSI655375 LCE655370:LCE655375 LMA655370:LMA655375 LVW655370:LVW655375 MFS655370:MFS655375 MPO655370:MPO655375 MZK655370:MZK655375 NJG655370:NJG655375 NTC655370:NTC655375 OCY655370:OCY655375 OMU655370:OMU655375 OWQ655370:OWQ655375 PGM655370:PGM655375 PQI655370:PQI655375 QAE655370:QAE655375 QKA655370:QKA655375 QTW655370:QTW655375 RDS655370:RDS655375 RNO655370:RNO655375 RXK655370:RXK655375 SHG655370:SHG655375 SRC655370:SRC655375 TAY655370:TAY655375 TKU655370:TKU655375 TUQ655370:TUQ655375 UEM655370:UEM655375 UOI655370:UOI655375 UYE655370:UYE655375 VIA655370:VIA655375 VRW655370:VRW655375 WBS655370:WBS655375 WLO655370:WLO655375 WVK655370:WVK655375 C720906:C720911 IY720906:IY720911 SU720906:SU720911 ACQ720906:ACQ720911 AMM720906:AMM720911 AWI720906:AWI720911 BGE720906:BGE720911 BQA720906:BQA720911 BZW720906:BZW720911 CJS720906:CJS720911 CTO720906:CTO720911 DDK720906:DDK720911 DNG720906:DNG720911 DXC720906:DXC720911 EGY720906:EGY720911 EQU720906:EQU720911 FAQ720906:FAQ720911 FKM720906:FKM720911 FUI720906:FUI720911 GEE720906:GEE720911 GOA720906:GOA720911 GXW720906:GXW720911 HHS720906:HHS720911 HRO720906:HRO720911 IBK720906:IBK720911 ILG720906:ILG720911 IVC720906:IVC720911 JEY720906:JEY720911 JOU720906:JOU720911 JYQ720906:JYQ720911 KIM720906:KIM720911 KSI720906:KSI720911 LCE720906:LCE720911 LMA720906:LMA720911 LVW720906:LVW720911 MFS720906:MFS720911 MPO720906:MPO720911 MZK720906:MZK720911 NJG720906:NJG720911 NTC720906:NTC720911 OCY720906:OCY720911 OMU720906:OMU720911 OWQ720906:OWQ720911 PGM720906:PGM720911 PQI720906:PQI720911 QAE720906:QAE720911 QKA720906:QKA720911 QTW720906:QTW720911 RDS720906:RDS720911 RNO720906:RNO720911 RXK720906:RXK720911 SHG720906:SHG720911 SRC720906:SRC720911 TAY720906:TAY720911 TKU720906:TKU720911 TUQ720906:TUQ720911 UEM720906:UEM720911 UOI720906:UOI720911 UYE720906:UYE720911 VIA720906:VIA720911 VRW720906:VRW720911 WBS720906:WBS720911 WLO720906:WLO720911 WVK720906:WVK720911 C786442:C786447 IY786442:IY786447 SU786442:SU786447 ACQ786442:ACQ786447 AMM786442:AMM786447 AWI786442:AWI786447 BGE786442:BGE786447 BQA786442:BQA786447 BZW786442:BZW786447 CJS786442:CJS786447 CTO786442:CTO786447 DDK786442:DDK786447 DNG786442:DNG786447 DXC786442:DXC786447 EGY786442:EGY786447 EQU786442:EQU786447 FAQ786442:FAQ786447 FKM786442:FKM786447 FUI786442:FUI786447 GEE786442:GEE786447 GOA786442:GOA786447 GXW786442:GXW786447 HHS786442:HHS786447 HRO786442:HRO786447 IBK786442:IBK786447 ILG786442:ILG786447 IVC786442:IVC786447 JEY786442:JEY786447 JOU786442:JOU786447 JYQ786442:JYQ786447 KIM786442:KIM786447 KSI786442:KSI786447 LCE786442:LCE786447 LMA786442:LMA786447 LVW786442:LVW786447 MFS786442:MFS786447 MPO786442:MPO786447 MZK786442:MZK786447 NJG786442:NJG786447 NTC786442:NTC786447 OCY786442:OCY786447 OMU786442:OMU786447 OWQ786442:OWQ786447 PGM786442:PGM786447 PQI786442:PQI786447 QAE786442:QAE786447 QKA786442:QKA786447 QTW786442:QTW786447 RDS786442:RDS786447 RNO786442:RNO786447 RXK786442:RXK786447 SHG786442:SHG786447 SRC786442:SRC786447 TAY786442:TAY786447 TKU786442:TKU786447 TUQ786442:TUQ786447 UEM786442:UEM786447 UOI786442:UOI786447 UYE786442:UYE786447 VIA786442:VIA786447 VRW786442:VRW786447 WBS786442:WBS786447 WLO786442:WLO786447 WVK786442:WVK786447 C851978:C851983 IY851978:IY851983 SU851978:SU851983 ACQ851978:ACQ851983 AMM851978:AMM851983 AWI851978:AWI851983 BGE851978:BGE851983 BQA851978:BQA851983 BZW851978:BZW851983 CJS851978:CJS851983 CTO851978:CTO851983 DDK851978:DDK851983 DNG851978:DNG851983 DXC851978:DXC851983 EGY851978:EGY851983 EQU851978:EQU851983 FAQ851978:FAQ851983 FKM851978:FKM851983 FUI851978:FUI851983 GEE851978:GEE851983 GOA851978:GOA851983 GXW851978:GXW851983 HHS851978:HHS851983 HRO851978:HRO851983 IBK851978:IBK851983 ILG851978:ILG851983 IVC851978:IVC851983 JEY851978:JEY851983 JOU851978:JOU851983 JYQ851978:JYQ851983 KIM851978:KIM851983 KSI851978:KSI851983 LCE851978:LCE851983 LMA851978:LMA851983 LVW851978:LVW851983 MFS851978:MFS851983 MPO851978:MPO851983 MZK851978:MZK851983 NJG851978:NJG851983 NTC851978:NTC851983 OCY851978:OCY851983 OMU851978:OMU851983 OWQ851978:OWQ851983 PGM851978:PGM851983 PQI851978:PQI851983 QAE851978:QAE851983 QKA851978:QKA851983 QTW851978:QTW851983 RDS851978:RDS851983 RNO851978:RNO851983 RXK851978:RXK851983 SHG851978:SHG851983 SRC851978:SRC851983 TAY851978:TAY851983 TKU851978:TKU851983 TUQ851978:TUQ851983 UEM851978:UEM851983 UOI851978:UOI851983 UYE851978:UYE851983 VIA851978:VIA851983 VRW851978:VRW851983 WBS851978:WBS851983 WLO851978:WLO851983 WVK851978:WVK851983 C917514:C917519 IY917514:IY917519 SU917514:SU917519 ACQ917514:ACQ917519 AMM917514:AMM917519 AWI917514:AWI917519 BGE917514:BGE917519 BQA917514:BQA917519 BZW917514:BZW917519 CJS917514:CJS917519 CTO917514:CTO917519 DDK917514:DDK917519 DNG917514:DNG917519 DXC917514:DXC917519 EGY917514:EGY917519 EQU917514:EQU917519 FAQ917514:FAQ917519 FKM917514:FKM917519 FUI917514:FUI917519 GEE917514:GEE917519 GOA917514:GOA917519 GXW917514:GXW917519 HHS917514:HHS917519 HRO917514:HRO917519 IBK917514:IBK917519 ILG917514:ILG917519 IVC917514:IVC917519 JEY917514:JEY917519 JOU917514:JOU917519 JYQ917514:JYQ917519 KIM917514:KIM917519 KSI917514:KSI917519 LCE917514:LCE917519 LMA917514:LMA917519 LVW917514:LVW917519 MFS917514:MFS917519 MPO917514:MPO917519 MZK917514:MZK917519 NJG917514:NJG917519 NTC917514:NTC917519 OCY917514:OCY917519 OMU917514:OMU917519 OWQ917514:OWQ917519 PGM917514:PGM917519 PQI917514:PQI917519 QAE917514:QAE917519 QKA917514:QKA917519 QTW917514:QTW917519 RDS917514:RDS917519 RNO917514:RNO917519 RXK917514:RXK917519 SHG917514:SHG917519 SRC917514:SRC917519 TAY917514:TAY917519 TKU917514:TKU917519 TUQ917514:TUQ917519 UEM917514:UEM917519 UOI917514:UOI917519 UYE917514:UYE917519 VIA917514:VIA917519 VRW917514:VRW917519 WBS917514:WBS917519 WLO917514:WLO917519 WVK917514:WVK917519 C983050:C983055 IY983050:IY983055 SU983050:SU983055 ACQ983050:ACQ983055 AMM983050:AMM983055 AWI983050:AWI983055 BGE983050:BGE983055 BQA983050:BQA983055 BZW983050:BZW983055 CJS983050:CJS983055 CTO983050:CTO983055 DDK983050:DDK983055 DNG983050:DNG983055 DXC983050:DXC983055 EGY983050:EGY983055 EQU983050:EQU983055 FAQ983050:FAQ983055 FKM983050:FKM983055 FUI983050:FUI983055 GEE983050:GEE983055 GOA983050:GOA983055 GXW983050:GXW983055 HHS983050:HHS983055 HRO983050:HRO983055 IBK983050:IBK983055 ILG983050:ILG983055 IVC983050:IVC983055 JEY983050:JEY983055 JOU983050:JOU983055 JYQ983050:JYQ983055 KIM983050:KIM983055 KSI983050:KSI983055 LCE983050:LCE983055 LMA983050:LMA983055 LVW983050:LVW983055 MFS983050:MFS983055 MPO983050:MPO983055 MZK983050:MZK983055 NJG983050:NJG983055 NTC983050:NTC983055 OCY983050:OCY983055 OMU983050:OMU983055 OWQ983050:OWQ983055 PGM983050:PGM983055 PQI983050:PQI983055 QAE983050:QAE983055 QKA983050:QKA983055 QTW983050:QTW983055 RDS983050:RDS983055 RNO983050:RNO983055 RXK983050:RXK983055 SHG983050:SHG983055 SRC983050:SRC983055 TAY983050:TAY983055 TKU983050:TKU983055 TUQ983050:TUQ983055 UEM983050:UEM983055 UOI983050:UOI983055 UYE983050:UYE983055 VIA983050:VIA983055 VRW983050:VRW983055 WBS983050:WBS983055 WLO983050:WLO983055 WVK983050:WVK983055 C31:C36 IY31:IY36 SU31:SU36 ACQ31:ACQ36 AMM31:AMM36 AWI31:AWI36 BGE31:BGE36 BQA31:BQA36 BZW31:BZW36 CJS31:CJS36 CTO31:CTO36 DDK31:DDK36 DNG31:DNG36 DXC31:DXC36 EGY31:EGY36 EQU31:EQU36 FAQ31:FAQ36 FKM31:FKM36 FUI31:FUI36 GEE31:GEE36 GOA31:GOA36 GXW31:GXW36 HHS31:HHS36 HRO31:HRO36 IBK31:IBK36 ILG31:ILG36 IVC31:IVC36 JEY31:JEY36 JOU31:JOU36 JYQ31:JYQ36 KIM31:KIM36 KSI31:KSI36 LCE31:LCE36 LMA31:LMA36 LVW31:LVW36 MFS31:MFS36 MPO31:MPO36 MZK31:MZK36 NJG31:NJG36 NTC31:NTC36 OCY31:OCY36 OMU31:OMU36 OWQ31:OWQ36 PGM31:PGM36 PQI31:PQI36 QAE31:QAE36 QKA31:QKA36 QTW31:QTW36 RDS31:RDS36 RNO31:RNO36 RXK31:RXK36 SHG31:SHG36 SRC31:SRC36 TAY31:TAY36 TKU31:TKU36 TUQ31:TUQ36 UEM31:UEM36 UOI31:UOI36 UYE31:UYE36 VIA31:VIA36 VRW31:VRW36 WBS31:WBS36 WLO31:WLO36 WVK31:WVK36 C65567:C65572 IY65567:IY65572 SU65567:SU65572 ACQ65567:ACQ65572 AMM65567:AMM65572 AWI65567:AWI65572 BGE65567:BGE65572 BQA65567:BQA65572 BZW65567:BZW65572 CJS65567:CJS65572 CTO65567:CTO65572 DDK65567:DDK65572 DNG65567:DNG65572 DXC65567:DXC65572 EGY65567:EGY65572 EQU65567:EQU65572 FAQ65567:FAQ65572 FKM65567:FKM65572 FUI65567:FUI65572 GEE65567:GEE65572 GOA65567:GOA65572 GXW65567:GXW65572 HHS65567:HHS65572 HRO65567:HRO65572 IBK65567:IBK65572 ILG65567:ILG65572 IVC65567:IVC65572 JEY65567:JEY65572 JOU65567:JOU65572 JYQ65567:JYQ65572 KIM65567:KIM65572 KSI65567:KSI65572 LCE65567:LCE65572 LMA65567:LMA65572 LVW65567:LVW65572 MFS65567:MFS65572 MPO65567:MPO65572 MZK65567:MZK65572 NJG65567:NJG65572 NTC65567:NTC65572 OCY65567:OCY65572 OMU65567:OMU65572 OWQ65567:OWQ65572 PGM65567:PGM65572 PQI65567:PQI65572 QAE65567:QAE65572 QKA65567:QKA65572 QTW65567:QTW65572 RDS65567:RDS65572 RNO65567:RNO65572 RXK65567:RXK65572 SHG65567:SHG65572 SRC65567:SRC65572 TAY65567:TAY65572 TKU65567:TKU65572 TUQ65567:TUQ65572 UEM65567:UEM65572 UOI65567:UOI65572 UYE65567:UYE65572 VIA65567:VIA65572 VRW65567:VRW65572 WBS65567:WBS65572 WLO65567:WLO65572 WVK65567:WVK65572 C131103:C131108 IY131103:IY131108 SU131103:SU131108 ACQ131103:ACQ131108 AMM131103:AMM131108 AWI131103:AWI131108 BGE131103:BGE131108 BQA131103:BQA131108 BZW131103:BZW131108 CJS131103:CJS131108 CTO131103:CTO131108 DDK131103:DDK131108 DNG131103:DNG131108 DXC131103:DXC131108 EGY131103:EGY131108 EQU131103:EQU131108 FAQ131103:FAQ131108 FKM131103:FKM131108 FUI131103:FUI131108 GEE131103:GEE131108 GOA131103:GOA131108 GXW131103:GXW131108 HHS131103:HHS131108 HRO131103:HRO131108 IBK131103:IBK131108 ILG131103:ILG131108 IVC131103:IVC131108 JEY131103:JEY131108 JOU131103:JOU131108 JYQ131103:JYQ131108 KIM131103:KIM131108 KSI131103:KSI131108 LCE131103:LCE131108 LMA131103:LMA131108 LVW131103:LVW131108 MFS131103:MFS131108 MPO131103:MPO131108 MZK131103:MZK131108 NJG131103:NJG131108 NTC131103:NTC131108 OCY131103:OCY131108 OMU131103:OMU131108 OWQ131103:OWQ131108 PGM131103:PGM131108 PQI131103:PQI131108 QAE131103:QAE131108 QKA131103:QKA131108 QTW131103:QTW131108 RDS131103:RDS131108 RNO131103:RNO131108 RXK131103:RXK131108 SHG131103:SHG131108 SRC131103:SRC131108 TAY131103:TAY131108 TKU131103:TKU131108 TUQ131103:TUQ131108 UEM131103:UEM131108 UOI131103:UOI131108 UYE131103:UYE131108 VIA131103:VIA131108 VRW131103:VRW131108 WBS131103:WBS131108 WLO131103:WLO131108 WVK131103:WVK131108 C196639:C196644 IY196639:IY196644 SU196639:SU196644 ACQ196639:ACQ196644 AMM196639:AMM196644 AWI196639:AWI196644 BGE196639:BGE196644 BQA196639:BQA196644 BZW196639:BZW196644 CJS196639:CJS196644 CTO196639:CTO196644 DDK196639:DDK196644 DNG196639:DNG196644 DXC196639:DXC196644 EGY196639:EGY196644 EQU196639:EQU196644 FAQ196639:FAQ196644 FKM196639:FKM196644 FUI196639:FUI196644 GEE196639:GEE196644 GOA196639:GOA196644 GXW196639:GXW196644 HHS196639:HHS196644 HRO196639:HRO196644 IBK196639:IBK196644 ILG196639:ILG196644 IVC196639:IVC196644 JEY196639:JEY196644 JOU196639:JOU196644 JYQ196639:JYQ196644 KIM196639:KIM196644 KSI196639:KSI196644 LCE196639:LCE196644 LMA196639:LMA196644 LVW196639:LVW196644 MFS196639:MFS196644 MPO196639:MPO196644 MZK196639:MZK196644 NJG196639:NJG196644 NTC196639:NTC196644 OCY196639:OCY196644 OMU196639:OMU196644 OWQ196639:OWQ196644 PGM196639:PGM196644 PQI196639:PQI196644 QAE196639:QAE196644 QKA196639:QKA196644 QTW196639:QTW196644 RDS196639:RDS196644 RNO196639:RNO196644 RXK196639:RXK196644 SHG196639:SHG196644 SRC196639:SRC196644 TAY196639:TAY196644 TKU196639:TKU196644 TUQ196639:TUQ196644 UEM196639:UEM196644 UOI196639:UOI196644 UYE196639:UYE196644 VIA196639:VIA196644 VRW196639:VRW196644 WBS196639:WBS196644 WLO196639:WLO196644 WVK196639:WVK196644 C262175:C262180 IY262175:IY262180 SU262175:SU262180 ACQ262175:ACQ262180 AMM262175:AMM262180 AWI262175:AWI262180 BGE262175:BGE262180 BQA262175:BQA262180 BZW262175:BZW262180 CJS262175:CJS262180 CTO262175:CTO262180 DDK262175:DDK262180 DNG262175:DNG262180 DXC262175:DXC262180 EGY262175:EGY262180 EQU262175:EQU262180 FAQ262175:FAQ262180 FKM262175:FKM262180 FUI262175:FUI262180 GEE262175:GEE262180 GOA262175:GOA262180 GXW262175:GXW262180 HHS262175:HHS262180 HRO262175:HRO262180 IBK262175:IBK262180 ILG262175:ILG262180 IVC262175:IVC262180 JEY262175:JEY262180 JOU262175:JOU262180 JYQ262175:JYQ262180 KIM262175:KIM262180 KSI262175:KSI262180 LCE262175:LCE262180 LMA262175:LMA262180 LVW262175:LVW262180 MFS262175:MFS262180 MPO262175:MPO262180 MZK262175:MZK262180 NJG262175:NJG262180 NTC262175:NTC262180 OCY262175:OCY262180 OMU262175:OMU262180 OWQ262175:OWQ262180 PGM262175:PGM262180 PQI262175:PQI262180 QAE262175:QAE262180 QKA262175:QKA262180 QTW262175:QTW262180 RDS262175:RDS262180 RNO262175:RNO262180 RXK262175:RXK262180 SHG262175:SHG262180 SRC262175:SRC262180 TAY262175:TAY262180 TKU262175:TKU262180 TUQ262175:TUQ262180 UEM262175:UEM262180 UOI262175:UOI262180 UYE262175:UYE262180 VIA262175:VIA262180 VRW262175:VRW262180 WBS262175:WBS262180 WLO262175:WLO262180 WVK262175:WVK262180 C327711:C327716 IY327711:IY327716 SU327711:SU327716 ACQ327711:ACQ327716 AMM327711:AMM327716 AWI327711:AWI327716 BGE327711:BGE327716 BQA327711:BQA327716 BZW327711:BZW327716 CJS327711:CJS327716 CTO327711:CTO327716 DDK327711:DDK327716 DNG327711:DNG327716 DXC327711:DXC327716 EGY327711:EGY327716 EQU327711:EQU327716 FAQ327711:FAQ327716 FKM327711:FKM327716 FUI327711:FUI327716 GEE327711:GEE327716 GOA327711:GOA327716 GXW327711:GXW327716 HHS327711:HHS327716 HRO327711:HRO327716 IBK327711:IBK327716 ILG327711:ILG327716 IVC327711:IVC327716 JEY327711:JEY327716 JOU327711:JOU327716 JYQ327711:JYQ327716 KIM327711:KIM327716 KSI327711:KSI327716 LCE327711:LCE327716 LMA327711:LMA327716 LVW327711:LVW327716 MFS327711:MFS327716 MPO327711:MPO327716 MZK327711:MZK327716 NJG327711:NJG327716 NTC327711:NTC327716 OCY327711:OCY327716 OMU327711:OMU327716 OWQ327711:OWQ327716 PGM327711:PGM327716 PQI327711:PQI327716 QAE327711:QAE327716 QKA327711:QKA327716 QTW327711:QTW327716 RDS327711:RDS327716 RNO327711:RNO327716 RXK327711:RXK327716 SHG327711:SHG327716 SRC327711:SRC327716 TAY327711:TAY327716 TKU327711:TKU327716 TUQ327711:TUQ327716 UEM327711:UEM327716 UOI327711:UOI327716 UYE327711:UYE327716 VIA327711:VIA327716 VRW327711:VRW327716 WBS327711:WBS327716 WLO327711:WLO327716 WVK327711:WVK327716 C393247:C393252 IY393247:IY393252 SU393247:SU393252 ACQ393247:ACQ393252 AMM393247:AMM393252 AWI393247:AWI393252 BGE393247:BGE393252 BQA393247:BQA393252 BZW393247:BZW393252 CJS393247:CJS393252 CTO393247:CTO393252 DDK393247:DDK393252 DNG393247:DNG393252 DXC393247:DXC393252 EGY393247:EGY393252 EQU393247:EQU393252 FAQ393247:FAQ393252 FKM393247:FKM393252 FUI393247:FUI393252 GEE393247:GEE393252 GOA393247:GOA393252 GXW393247:GXW393252 HHS393247:HHS393252 HRO393247:HRO393252 IBK393247:IBK393252 ILG393247:ILG393252 IVC393247:IVC393252 JEY393247:JEY393252 JOU393247:JOU393252 JYQ393247:JYQ393252 KIM393247:KIM393252 KSI393247:KSI393252 LCE393247:LCE393252 LMA393247:LMA393252 LVW393247:LVW393252 MFS393247:MFS393252 MPO393247:MPO393252 MZK393247:MZK393252 NJG393247:NJG393252 NTC393247:NTC393252 OCY393247:OCY393252 OMU393247:OMU393252 OWQ393247:OWQ393252 PGM393247:PGM393252 PQI393247:PQI393252 QAE393247:QAE393252 QKA393247:QKA393252 QTW393247:QTW393252 RDS393247:RDS393252 RNO393247:RNO393252 RXK393247:RXK393252 SHG393247:SHG393252 SRC393247:SRC393252 TAY393247:TAY393252 TKU393247:TKU393252 TUQ393247:TUQ393252 UEM393247:UEM393252 UOI393247:UOI393252 UYE393247:UYE393252 VIA393247:VIA393252 VRW393247:VRW393252 WBS393247:WBS393252 WLO393247:WLO393252 WVK393247:WVK393252 C458783:C458788 IY458783:IY458788 SU458783:SU458788 ACQ458783:ACQ458788 AMM458783:AMM458788 AWI458783:AWI458788 BGE458783:BGE458788 BQA458783:BQA458788 BZW458783:BZW458788 CJS458783:CJS458788 CTO458783:CTO458788 DDK458783:DDK458788 DNG458783:DNG458788 DXC458783:DXC458788 EGY458783:EGY458788 EQU458783:EQU458788 FAQ458783:FAQ458788 FKM458783:FKM458788 FUI458783:FUI458788 GEE458783:GEE458788 GOA458783:GOA458788 GXW458783:GXW458788 HHS458783:HHS458788 HRO458783:HRO458788 IBK458783:IBK458788 ILG458783:ILG458788 IVC458783:IVC458788 JEY458783:JEY458788 JOU458783:JOU458788 JYQ458783:JYQ458788 KIM458783:KIM458788 KSI458783:KSI458788 LCE458783:LCE458788 LMA458783:LMA458788 LVW458783:LVW458788 MFS458783:MFS458788 MPO458783:MPO458788 MZK458783:MZK458788 NJG458783:NJG458788 NTC458783:NTC458788 OCY458783:OCY458788 OMU458783:OMU458788 OWQ458783:OWQ458788 PGM458783:PGM458788 PQI458783:PQI458788 QAE458783:QAE458788 QKA458783:QKA458788 QTW458783:QTW458788 RDS458783:RDS458788 RNO458783:RNO458788 RXK458783:RXK458788 SHG458783:SHG458788 SRC458783:SRC458788 TAY458783:TAY458788 TKU458783:TKU458788 TUQ458783:TUQ458788 UEM458783:UEM458788 UOI458783:UOI458788 UYE458783:UYE458788 VIA458783:VIA458788 VRW458783:VRW458788 WBS458783:WBS458788 WLO458783:WLO458788 WVK458783:WVK458788 C524319:C524324 IY524319:IY524324 SU524319:SU524324 ACQ524319:ACQ524324 AMM524319:AMM524324 AWI524319:AWI524324 BGE524319:BGE524324 BQA524319:BQA524324 BZW524319:BZW524324 CJS524319:CJS524324 CTO524319:CTO524324 DDK524319:DDK524324 DNG524319:DNG524324 DXC524319:DXC524324 EGY524319:EGY524324 EQU524319:EQU524324 FAQ524319:FAQ524324 FKM524319:FKM524324 FUI524319:FUI524324 GEE524319:GEE524324 GOA524319:GOA524324 GXW524319:GXW524324 HHS524319:HHS524324 HRO524319:HRO524324 IBK524319:IBK524324 ILG524319:ILG524324 IVC524319:IVC524324 JEY524319:JEY524324 JOU524319:JOU524324 JYQ524319:JYQ524324 KIM524319:KIM524324 KSI524319:KSI524324 LCE524319:LCE524324 LMA524319:LMA524324 LVW524319:LVW524324 MFS524319:MFS524324 MPO524319:MPO524324 MZK524319:MZK524324 NJG524319:NJG524324 NTC524319:NTC524324 OCY524319:OCY524324 OMU524319:OMU524324 OWQ524319:OWQ524324 PGM524319:PGM524324 PQI524319:PQI524324 QAE524319:QAE524324 QKA524319:QKA524324 QTW524319:QTW524324 RDS524319:RDS524324 RNO524319:RNO524324 RXK524319:RXK524324 SHG524319:SHG524324 SRC524319:SRC524324 TAY524319:TAY524324 TKU524319:TKU524324 TUQ524319:TUQ524324 UEM524319:UEM524324 UOI524319:UOI524324 UYE524319:UYE524324 VIA524319:VIA524324 VRW524319:VRW524324 WBS524319:WBS524324 WLO524319:WLO524324 WVK524319:WVK524324 C589855:C589860 IY589855:IY589860 SU589855:SU589860 ACQ589855:ACQ589860 AMM589855:AMM589860 AWI589855:AWI589860 BGE589855:BGE589860 BQA589855:BQA589860 BZW589855:BZW589860 CJS589855:CJS589860 CTO589855:CTO589860 DDK589855:DDK589860 DNG589855:DNG589860 DXC589855:DXC589860 EGY589855:EGY589860 EQU589855:EQU589860 FAQ589855:FAQ589860 FKM589855:FKM589860 FUI589855:FUI589860 GEE589855:GEE589860 GOA589855:GOA589860 GXW589855:GXW589860 HHS589855:HHS589860 HRO589855:HRO589860 IBK589855:IBK589860 ILG589855:ILG589860 IVC589855:IVC589860 JEY589855:JEY589860 JOU589855:JOU589860 JYQ589855:JYQ589860 KIM589855:KIM589860 KSI589855:KSI589860 LCE589855:LCE589860 LMA589855:LMA589860 LVW589855:LVW589860 MFS589855:MFS589860 MPO589855:MPO589860 MZK589855:MZK589860 NJG589855:NJG589860 NTC589855:NTC589860 OCY589855:OCY589860 OMU589855:OMU589860 OWQ589855:OWQ589860 PGM589855:PGM589860 PQI589855:PQI589860 QAE589855:QAE589860 QKA589855:QKA589860 QTW589855:QTW589860 RDS589855:RDS589860 RNO589855:RNO589860 RXK589855:RXK589860 SHG589855:SHG589860 SRC589855:SRC589860 TAY589855:TAY589860 TKU589855:TKU589860 TUQ589855:TUQ589860 UEM589855:UEM589860 UOI589855:UOI589860 UYE589855:UYE589860 VIA589855:VIA589860 VRW589855:VRW589860 WBS589855:WBS589860 WLO589855:WLO589860 WVK589855:WVK589860 C655391:C655396 IY655391:IY655396 SU655391:SU655396 ACQ655391:ACQ655396 AMM655391:AMM655396 AWI655391:AWI655396 BGE655391:BGE655396 BQA655391:BQA655396 BZW655391:BZW655396 CJS655391:CJS655396 CTO655391:CTO655396 DDK655391:DDK655396 DNG655391:DNG655396 DXC655391:DXC655396 EGY655391:EGY655396 EQU655391:EQU655396 FAQ655391:FAQ655396 FKM655391:FKM655396 FUI655391:FUI655396 GEE655391:GEE655396 GOA655391:GOA655396 GXW655391:GXW655396 HHS655391:HHS655396 HRO655391:HRO655396 IBK655391:IBK655396 ILG655391:ILG655396 IVC655391:IVC655396 JEY655391:JEY655396 JOU655391:JOU655396 JYQ655391:JYQ655396 KIM655391:KIM655396 KSI655391:KSI655396 LCE655391:LCE655396 LMA655391:LMA655396 LVW655391:LVW655396 MFS655391:MFS655396 MPO655391:MPO655396 MZK655391:MZK655396 NJG655391:NJG655396 NTC655391:NTC655396 OCY655391:OCY655396 OMU655391:OMU655396 OWQ655391:OWQ655396 PGM655391:PGM655396 PQI655391:PQI655396 QAE655391:QAE655396 QKA655391:QKA655396 QTW655391:QTW655396 RDS655391:RDS655396 RNO655391:RNO655396 RXK655391:RXK655396 SHG655391:SHG655396 SRC655391:SRC655396 TAY655391:TAY655396 TKU655391:TKU655396 TUQ655391:TUQ655396 UEM655391:UEM655396 UOI655391:UOI655396 UYE655391:UYE655396 VIA655391:VIA655396 VRW655391:VRW655396 WBS655391:WBS655396 WLO655391:WLO655396 WVK655391:WVK655396 C720927:C720932 IY720927:IY720932 SU720927:SU720932 ACQ720927:ACQ720932 AMM720927:AMM720932 AWI720927:AWI720932 BGE720927:BGE720932 BQA720927:BQA720932 BZW720927:BZW720932 CJS720927:CJS720932 CTO720927:CTO720932 DDK720927:DDK720932 DNG720927:DNG720932 DXC720927:DXC720932 EGY720927:EGY720932 EQU720927:EQU720932 FAQ720927:FAQ720932 FKM720927:FKM720932 FUI720927:FUI720932 GEE720927:GEE720932 GOA720927:GOA720932 GXW720927:GXW720932 HHS720927:HHS720932 HRO720927:HRO720932 IBK720927:IBK720932 ILG720927:ILG720932 IVC720927:IVC720932 JEY720927:JEY720932 JOU720927:JOU720932 JYQ720927:JYQ720932 KIM720927:KIM720932 KSI720927:KSI720932 LCE720927:LCE720932 LMA720927:LMA720932 LVW720927:LVW720932 MFS720927:MFS720932 MPO720927:MPO720932 MZK720927:MZK720932 NJG720927:NJG720932 NTC720927:NTC720932 OCY720927:OCY720932 OMU720927:OMU720932 OWQ720927:OWQ720932 PGM720927:PGM720932 PQI720927:PQI720932 QAE720927:QAE720932 QKA720927:QKA720932 QTW720927:QTW720932 RDS720927:RDS720932 RNO720927:RNO720932 RXK720927:RXK720932 SHG720927:SHG720932 SRC720927:SRC720932 TAY720927:TAY720932 TKU720927:TKU720932 TUQ720927:TUQ720932 UEM720927:UEM720932 UOI720927:UOI720932 UYE720927:UYE720932 VIA720927:VIA720932 VRW720927:VRW720932 WBS720927:WBS720932 WLO720927:WLO720932 WVK720927:WVK720932 C786463:C786468 IY786463:IY786468 SU786463:SU786468 ACQ786463:ACQ786468 AMM786463:AMM786468 AWI786463:AWI786468 BGE786463:BGE786468 BQA786463:BQA786468 BZW786463:BZW786468 CJS786463:CJS786468 CTO786463:CTO786468 DDK786463:DDK786468 DNG786463:DNG786468 DXC786463:DXC786468 EGY786463:EGY786468 EQU786463:EQU786468 FAQ786463:FAQ786468 FKM786463:FKM786468 FUI786463:FUI786468 GEE786463:GEE786468 GOA786463:GOA786468 GXW786463:GXW786468 HHS786463:HHS786468 HRO786463:HRO786468 IBK786463:IBK786468 ILG786463:ILG786468 IVC786463:IVC786468 JEY786463:JEY786468 JOU786463:JOU786468 JYQ786463:JYQ786468 KIM786463:KIM786468 KSI786463:KSI786468 LCE786463:LCE786468 LMA786463:LMA786468 LVW786463:LVW786468 MFS786463:MFS786468 MPO786463:MPO786468 MZK786463:MZK786468 NJG786463:NJG786468 NTC786463:NTC786468 OCY786463:OCY786468 OMU786463:OMU786468 OWQ786463:OWQ786468 PGM786463:PGM786468 PQI786463:PQI786468 QAE786463:QAE786468 QKA786463:QKA786468 QTW786463:QTW786468 RDS786463:RDS786468 RNO786463:RNO786468 RXK786463:RXK786468 SHG786463:SHG786468 SRC786463:SRC786468 TAY786463:TAY786468 TKU786463:TKU786468 TUQ786463:TUQ786468 UEM786463:UEM786468 UOI786463:UOI786468 UYE786463:UYE786468 VIA786463:VIA786468 VRW786463:VRW786468 WBS786463:WBS786468 WLO786463:WLO786468 WVK786463:WVK786468 C851999:C852004 IY851999:IY852004 SU851999:SU852004 ACQ851999:ACQ852004 AMM851999:AMM852004 AWI851999:AWI852004 BGE851999:BGE852004 BQA851999:BQA852004 BZW851999:BZW852004 CJS851999:CJS852004 CTO851999:CTO852004 DDK851999:DDK852004 DNG851999:DNG852004 DXC851999:DXC852004 EGY851999:EGY852004 EQU851999:EQU852004 FAQ851999:FAQ852004 FKM851999:FKM852004 FUI851999:FUI852004 GEE851999:GEE852004 GOA851999:GOA852004 GXW851999:GXW852004 HHS851999:HHS852004 HRO851999:HRO852004 IBK851999:IBK852004 ILG851999:ILG852004 IVC851999:IVC852004 JEY851999:JEY852004 JOU851999:JOU852004 JYQ851999:JYQ852004 KIM851999:KIM852004 KSI851999:KSI852004 LCE851999:LCE852004 LMA851999:LMA852004 LVW851999:LVW852004 MFS851999:MFS852004 MPO851999:MPO852004 MZK851999:MZK852004 NJG851999:NJG852004 NTC851999:NTC852004 OCY851999:OCY852004 OMU851999:OMU852004 OWQ851999:OWQ852004 PGM851999:PGM852004 PQI851999:PQI852004 QAE851999:QAE852004 QKA851999:QKA852004 QTW851999:QTW852004 RDS851999:RDS852004 RNO851999:RNO852004 RXK851999:RXK852004 SHG851999:SHG852004 SRC851999:SRC852004 TAY851999:TAY852004 TKU851999:TKU852004 TUQ851999:TUQ852004 UEM851999:UEM852004 UOI851999:UOI852004 UYE851999:UYE852004 VIA851999:VIA852004 VRW851999:VRW852004 WBS851999:WBS852004 WLO851999:WLO852004 WVK851999:WVK852004 C917535:C917540 IY917535:IY917540 SU917535:SU917540 ACQ917535:ACQ917540 AMM917535:AMM917540 AWI917535:AWI917540 BGE917535:BGE917540 BQA917535:BQA917540 BZW917535:BZW917540 CJS917535:CJS917540 CTO917535:CTO917540 DDK917535:DDK917540 DNG917535:DNG917540 DXC917535:DXC917540 EGY917535:EGY917540 EQU917535:EQU917540 FAQ917535:FAQ917540 FKM917535:FKM917540 FUI917535:FUI917540 GEE917535:GEE917540 GOA917535:GOA917540 GXW917535:GXW917540 HHS917535:HHS917540 HRO917535:HRO917540 IBK917535:IBK917540 ILG917535:ILG917540 IVC917535:IVC917540 JEY917535:JEY917540 JOU917535:JOU917540 JYQ917535:JYQ917540 KIM917535:KIM917540 KSI917535:KSI917540 LCE917535:LCE917540 LMA917535:LMA917540 LVW917535:LVW917540 MFS917535:MFS917540 MPO917535:MPO917540 MZK917535:MZK917540 NJG917535:NJG917540 NTC917535:NTC917540 OCY917535:OCY917540 OMU917535:OMU917540 OWQ917535:OWQ917540 PGM917535:PGM917540 PQI917535:PQI917540 QAE917535:QAE917540 QKA917535:QKA917540 QTW917535:QTW917540 RDS917535:RDS917540 RNO917535:RNO917540 RXK917535:RXK917540 SHG917535:SHG917540 SRC917535:SRC917540 TAY917535:TAY917540 TKU917535:TKU917540 TUQ917535:TUQ917540 UEM917535:UEM917540 UOI917535:UOI917540 UYE917535:UYE917540 VIA917535:VIA917540 VRW917535:VRW917540 WBS917535:WBS917540 WLO917535:WLO917540 WVK917535:WVK917540 C983071:C983076 IY983071:IY983076 SU983071:SU983076 ACQ983071:ACQ983076 AMM983071:AMM983076 AWI983071:AWI983076 BGE983071:BGE983076 BQA983071:BQA983076 BZW983071:BZW983076 CJS983071:CJS983076 CTO983071:CTO983076 DDK983071:DDK983076 DNG983071:DNG983076 DXC983071:DXC983076 EGY983071:EGY983076 EQU983071:EQU983076 FAQ983071:FAQ983076 FKM983071:FKM983076 FUI983071:FUI983076 GEE983071:GEE983076 GOA983071:GOA983076 GXW983071:GXW983076 HHS983071:HHS983076 HRO983071:HRO983076 IBK983071:IBK983076 ILG983071:ILG983076 IVC983071:IVC983076 JEY983071:JEY983076 JOU983071:JOU983076 JYQ983071:JYQ983076 KIM983071:KIM983076 KSI983071:KSI983076 LCE983071:LCE983076 LMA983071:LMA983076 LVW983071:LVW983076 MFS983071:MFS983076 MPO983071:MPO983076 MZK983071:MZK983076 NJG983071:NJG983076 NTC983071:NTC983076 OCY983071:OCY983076 OMU983071:OMU983076 OWQ983071:OWQ983076 PGM983071:PGM983076 PQI983071:PQI983076 QAE983071:QAE983076 QKA983071:QKA983076 QTW983071:QTW983076 RDS983071:RDS983076 RNO983071:RNO983076 RXK983071:RXK983076 SHG983071:SHG983076 SRC983071:SRC983076 TAY983071:TAY983076 TKU983071:TKU983076 TUQ983071:TUQ983076 UEM983071:UEM983076 UOI983071:UOI983076 UYE983071:UYE983076 VIA983071:VIA983076 VRW983071:VRW983076 WBS983071:WBS983076 WLO983071:WLO983076 WVK983071:WVK983076 C43:C48 IY43:IY48 SU43:SU48 ACQ43:ACQ48 AMM43:AMM48 AWI43:AWI48 BGE43:BGE48 BQA43:BQA48 BZW43:BZW48 CJS43:CJS48 CTO43:CTO48 DDK43:DDK48 DNG43:DNG48 DXC43:DXC48 EGY43:EGY48 EQU43:EQU48 FAQ43:FAQ48 FKM43:FKM48 FUI43:FUI48 GEE43:GEE48 GOA43:GOA48 GXW43:GXW48 HHS43:HHS48 HRO43:HRO48 IBK43:IBK48 ILG43:ILG48 IVC43:IVC48 JEY43:JEY48 JOU43:JOU48 JYQ43:JYQ48 KIM43:KIM48 KSI43:KSI48 LCE43:LCE48 LMA43:LMA48 LVW43:LVW48 MFS43:MFS48 MPO43:MPO48 MZK43:MZK48 NJG43:NJG48 NTC43:NTC48 OCY43:OCY48 OMU43:OMU48 OWQ43:OWQ48 PGM43:PGM48 PQI43:PQI48 QAE43:QAE48 QKA43:QKA48 QTW43:QTW48 RDS43:RDS48 RNO43:RNO48 RXK43:RXK48 SHG43:SHG48 SRC43:SRC48 TAY43:TAY48 TKU43:TKU48 TUQ43:TUQ48 UEM43:UEM48 UOI43:UOI48 UYE43:UYE48 VIA43:VIA48 VRW43:VRW48 WBS43:WBS48 WLO43:WLO48 WVK43:WVK48 C65579:C65584 IY65579:IY65584 SU65579:SU65584 ACQ65579:ACQ65584 AMM65579:AMM65584 AWI65579:AWI65584 BGE65579:BGE65584 BQA65579:BQA65584 BZW65579:BZW65584 CJS65579:CJS65584 CTO65579:CTO65584 DDK65579:DDK65584 DNG65579:DNG65584 DXC65579:DXC65584 EGY65579:EGY65584 EQU65579:EQU65584 FAQ65579:FAQ65584 FKM65579:FKM65584 FUI65579:FUI65584 GEE65579:GEE65584 GOA65579:GOA65584 GXW65579:GXW65584 HHS65579:HHS65584 HRO65579:HRO65584 IBK65579:IBK65584 ILG65579:ILG65584 IVC65579:IVC65584 JEY65579:JEY65584 JOU65579:JOU65584 JYQ65579:JYQ65584 KIM65579:KIM65584 KSI65579:KSI65584 LCE65579:LCE65584 LMA65579:LMA65584 LVW65579:LVW65584 MFS65579:MFS65584 MPO65579:MPO65584 MZK65579:MZK65584 NJG65579:NJG65584 NTC65579:NTC65584 OCY65579:OCY65584 OMU65579:OMU65584 OWQ65579:OWQ65584 PGM65579:PGM65584 PQI65579:PQI65584 QAE65579:QAE65584 QKA65579:QKA65584 QTW65579:QTW65584 RDS65579:RDS65584 RNO65579:RNO65584 RXK65579:RXK65584 SHG65579:SHG65584 SRC65579:SRC65584 TAY65579:TAY65584 TKU65579:TKU65584 TUQ65579:TUQ65584 UEM65579:UEM65584 UOI65579:UOI65584 UYE65579:UYE65584 VIA65579:VIA65584 VRW65579:VRW65584 WBS65579:WBS65584 WLO65579:WLO65584 WVK65579:WVK65584 C131115:C131120 IY131115:IY131120 SU131115:SU131120 ACQ131115:ACQ131120 AMM131115:AMM131120 AWI131115:AWI131120 BGE131115:BGE131120 BQA131115:BQA131120 BZW131115:BZW131120 CJS131115:CJS131120 CTO131115:CTO131120 DDK131115:DDK131120 DNG131115:DNG131120 DXC131115:DXC131120 EGY131115:EGY131120 EQU131115:EQU131120 FAQ131115:FAQ131120 FKM131115:FKM131120 FUI131115:FUI131120 GEE131115:GEE131120 GOA131115:GOA131120 GXW131115:GXW131120 HHS131115:HHS131120 HRO131115:HRO131120 IBK131115:IBK131120 ILG131115:ILG131120 IVC131115:IVC131120 JEY131115:JEY131120 JOU131115:JOU131120 JYQ131115:JYQ131120 KIM131115:KIM131120 KSI131115:KSI131120 LCE131115:LCE131120 LMA131115:LMA131120 LVW131115:LVW131120 MFS131115:MFS131120 MPO131115:MPO131120 MZK131115:MZK131120 NJG131115:NJG131120 NTC131115:NTC131120 OCY131115:OCY131120 OMU131115:OMU131120 OWQ131115:OWQ131120 PGM131115:PGM131120 PQI131115:PQI131120 QAE131115:QAE131120 QKA131115:QKA131120 QTW131115:QTW131120 RDS131115:RDS131120 RNO131115:RNO131120 RXK131115:RXK131120 SHG131115:SHG131120 SRC131115:SRC131120 TAY131115:TAY131120 TKU131115:TKU131120 TUQ131115:TUQ131120 UEM131115:UEM131120 UOI131115:UOI131120 UYE131115:UYE131120 VIA131115:VIA131120 VRW131115:VRW131120 WBS131115:WBS131120 WLO131115:WLO131120 WVK131115:WVK131120 C196651:C196656 IY196651:IY196656 SU196651:SU196656 ACQ196651:ACQ196656 AMM196651:AMM196656 AWI196651:AWI196656 BGE196651:BGE196656 BQA196651:BQA196656 BZW196651:BZW196656 CJS196651:CJS196656 CTO196651:CTO196656 DDK196651:DDK196656 DNG196651:DNG196656 DXC196651:DXC196656 EGY196651:EGY196656 EQU196651:EQU196656 FAQ196651:FAQ196656 FKM196651:FKM196656 FUI196651:FUI196656 GEE196651:GEE196656 GOA196651:GOA196656 GXW196651:GXW196656 HHS196651:HHS196656 HRO196651:HRO196656 IBK196651:IBK196656 ILG196651:ILG196656 IVC196651:IVC196656 JEY196651:JEY196656 JOU196651:JOU196656 JYQ196651:JYQ196656 KIM196651:KIM196656 KSI196651:KSI196656 LCE196651:LCE196656 LMA196651:LMA196656 LVW196651:LVW196656 MFS196651:MFS196656 MPO196651:MPO196656 MZK196651:MZK196656 NJG196651:NJG196656 NTC196651:NTC196656 OCY196651:OCY196656 OMU196651:OMU196656 OWQ196651:OWQ196656 PGM196651:PGM196656 PQI196651:PQI196656 QAE196651:QAE196656 QKA196651:QKA196656 QTW196651:QTW196656 RDS196651:RDS196656 RNO196651:RNO196656 RXK196651:RXK196656 SHG196651:SHG196656 SRC196651:SRC196656 TAY196651:TAY196656 TKU196651:TKU196656 TUQ196651:TUQ196656 UEM196651:UEM196656 UOI196651:UOI196656 UYE196651:UYE196656 VIA196651:VIA196656 VRW196651:VRW196656 WBS196651:WBS196656 WLO196651:WLO196656 WVK196651:WVK196656 C262187:C262192 IY262187:IY262192 SU262187:SU262192 ACQ262187:ACQ262192 AMM262187:AMM262192 AWI262187:AWI262192 BGE262187:BGE262192 BQA262187:BQA262192 BZW262187:BZW262192 CJS262187:CJS262192 CTO262187:CTO262192 DDK262187:DDK262192 DNG262187:DNG262192 DXC262187:DXC262192 EGY262187:EGY262192 EQU262187:EQU262192 FAQ262187:FAQ262192 FKM262187:FKM262192 FUI262187:FUI262192 GEE262187:GEE262192 GOA262187:GOA262192 GXW262187:GXW262192 HHS262187:HHS262192 HRO262187:HRO262192 IBK262187:IBK262192 ILG262187:ILG262192 IVC262187:IVC262192 JEY262187:JEY262192 JOU262187:JOU262192 JYQ262187:JYQ262192 KIM262187:KIM262192 KSI262187:KSI262192 LCE262187:LCE262192 LMA262187:LMA262192 LVW262187:LVW262192 MFS262187:MFS262192 MPO262187:MPO262192 MZK262187:MZK262192 NJG262187:NJG262192 NTC262187:NTC262192 OCY262187:OCY262192 OMU262187:OMU262192 OWQ262187:OWQ262192 PGM262187:PGM262192 PQI262187:PQI262192 QAE262187:QAE262192 QKA262187:QKA262192 QTW262187:QTW262192 RDS262187:RDS262192 RNO262187:RNO262192 RXK262187:RXK262192 SHG262187:SHG262192 SRC262187:SRC262192 TAY262187:TAY262192 TKU262187:TKU262192 TUQ262187:TUQ262192 UEM262187:UEM262192 UOI262187:UOI262192 UYE262187:UYE262192 VIA262187:VIA262192 VRW262187:VRW262192 WBS262187:WBS262192 WLO262187:WLO262192 WVK262187:WVK262192 C327723:C327728 IY327723:IY327728 SU327723:SU327728 ACQ327723:ACQ327728 AMM327723:AMM327728 AWI327723:AWI327728 BGE327723:BGE327728 BQA327723:BQA327728 BZW327723:BZW327728 CJS327723:CJS327728 CTO327723:CTO327728 DDK327723:DDK327728 DNG327723:DNG327728 DXC327723:DXC327728 EGY327723:EGY327728 EQU327723:EQU327728 FAQ327723:FAQ327728 FKM327723:FKM327728 FUI327723:FUI327728 GEE327723:GEE327728 GOA327723:GOA327728 GXW327723:GXW327728 HHS327723:HHS327728 HRO327723:HRO327728 IBK327723:IBK327728 ILG327723:ILG327728 IVC327723:IVC327728 JEY327723:JEY327728 JOU327723:JOU327728 JYQ327723:JYQ327728 KIM327723:KIM327728 KSI327723:KSI327728 LCE327723:LCE327728 LMA327723:LMA327728 LVW327723:LVW327728 MFS327723:MFS327728 MPO327723:MPO327728 MZK327723:MZK327728 NJG327723:NJG327728 NTC327723:NTC327728 OCY327723:OCY327728 OMU327723:OMU327728 OWQ327723:OWQ327728 PGM327723:PGM327728 PQI327723:PQI327728 QAE327723:QAE327728 QKA327723:QKA327728 QTW327723:QTW327728 RDS327723:RDS327728 RNO327723:RNO327728 RXK327723:RXK327728 SHG327723:SHG327728 SRC327723:SRC327728 TAY327723:TAY327728 TKU327723:TKU327728 TUQ327723:TUQ327728 UEM327723:UEM327728 UOI327723:UOI327728 UYE327723:UYE327728 VIA327723:VIA327728 VRW327723:VRW327728 WBS327723:WBS327728 WLO327723:WLO327728 WVK327723:WVK327728 C393259:C393264 IY393259:IY393264 SU393259:SU393264 ACQ393259:ACQ393264 AMM393259:AMM393264 AWI393259:AWI393264 BGE393259:BGE393264 BQA393259:BQA393264 BZW393259:BZW393264 CJS393259:CJS393264 CTO393259:CTO393264 DDK393259:DDK393264 DNG393259:DNG393264 DXC393259:DXC393264 EGY393259:EGY393264 EQU393259:EQU393264 FAQ393259:FAQ393264 FKM393259:FKM393264 FUI393259:FUI393264 GEE393259:GEE393264 GOA393259:GOA393264 GXW393259:GXW393264 HHS393259:HHS393264 HRO393259:HRO393264 IBK393259:IBK393264 ILG393259:ILG393264 IVC393259:IVC393264 JEY393259:JEY393264 JOU393259:JOU393264 JYQ393259:JYQ393264 KIM393259:KIM393264 KSI393259:KSI393264 LCE393259:LCE393264 LMA393259:LMA393264 LVW393259:LVW393264 MFS393259:MFS393264 MPO393259:MPO393264 MZK393259:MZK393264 NJG393259:NJG393264 NTC393259:NTC393264 OCY393259:OCY393264 OMU393259:OMU393264 OWQ393259:OWQ393264 PGM393259:PGM393264 PQI393259:PQI393264 QAE393259:QAE393264 QKA393259:QKA393264 QTW393259:QTW393264 RDS393259:RDS393264 RNO393259:RNO393264 RXK393259:RXK393264 SHG393259:SHG393264 SRC393259:SRC393264 TAY393259:TAY393264 TKU393259:TKU393264 TUQ393259:TUQ393264 UEM393259:UEM393264 UOI393259:UOI393264 UYE393259:UYE393264 VIA393259:VIA393264 VRW393259:VRW393264 WBS393259:WBS393264 WLO393259:WLO393264 WVK393259:WVK393264 C458795:C458800 IY458795:IY458800 SU458795:SU458800 ACQ458795:ACQ458800 AMM458795:AMM458800 AWI458795:AWI458800 BGE458795:BGE458800 BQA458795:BQA458800 BZW458795:BZW458800 CJS458795:CJS458800 CTO458795:CTO458800 DDK458795:DDK458800 DNG458795:DNG458800 DXC458795:DXC458800 EGY458795:EGY458800 EQU458795:EQU458800 FAQ458795:FAQ458800 FKM458795:FKM458800 FUI458795:FUI458800 GEE458795:GEE458800 GOA458795:GOA458800 GXW458795:GXW458800 HHS458795:HHS458800 HRO458795:HRO458800 IBK458795:IBK458800 ILG458795:ILG458800 IVC458795:IVC458800 JEY458795:JEY458800 JOU458795:JOU458800 JYQ458795:JYQ458800 KIM458795:KIM458800 KSI458795:KSI458800 LCE458795:LCE458800 LMA458795:LMA458800 LVW458795:LVW458800 MFS458795:MFS458800 MPO458795:MPO458800 MZK458795:MZK458800 NJG458795:NJG458800 NTC458795:NTC458800 OCY458795:OCY458800 OMU458795:OMU458800 OWQ458795:OWQ458800 PGM458795:PGM458800 PQI458795:PQI458800 QAE458795:QAE458800 QKA458795:QKA458800 QTW458795:QTW458800 RDS458795:RDS458800 RNO458795:RNO458800 RXK458795:RXK458800 SHG458795:SHG458800 SRC458795:SRC458800 TAY458795:TAY458800 TKU458795:TKU458800 TUQ458795:TUQ458800 UEM458795:UEM458800 UOI458795:UOI458800 UYE458795:UYE458800 VIA458795:VIA458800 VRW458795:VRW458800 WBS458795:WBS458800 WLO458795:WLO458800 WVK458795:WVK458800 C524331:C524336 IY524331:IY524336 SU524331:SU524336 ACQ524331:ACQ524336 AMM524331:AMM524336 AWI524331:AWI524336 BGE524331:BGE524336 BQA524331:BQA524336 BZW524331:BZW524336 CJS524331:CJS524336 CTO524331:CTO524336 DDK524331:DDK524336 DNG524331:DNG524336 DXC524331:DXC524336 EGY524331:EGY524336 EQU524331:EQU524336 FAQ524331:FAQ524336 FKM524331:FKM524336 FUI524331:FUI524336 GEE524331:GEE524336 GOA524331:GOA524336 GXW524331:GXW524336 HHS524331:HHS524336 HRO524331:HRO524336 IBK524331:IBK524336 ILG524331:ILG524336 IVC524331:IVC524336 JEY524331:JEY524336 JOU524331:JOU524336 JYQ524331:JYQ524336 KIM524331:KIM524336 KSI524331:KSI524336 LCE524331:LCE524336 LMA524331:LMA524336 LVW524331:LVW524336 MFS524331:MFS524336 MPO524331:MPO524336 MZK524331:MZK524336 NJG524331:NJG524336 NTC524331:NTC524336 OCY524331:OCY524336 OMU524331:OMU524336 OWQ524331:OWQ524336 PGM524331:PGM524336 PQI524331:PQI524336 QAE524331:QAE524336 QKA524331:QKA524336 QTW524331:QTW524336 RDS524331:RDS524336 RNO524331:RNO524336 RXK524331:RXK524336 SHG524331:SHG524336 SRC524331:SRC524336 TAY524331:TAY524336 TKU524331:TKU524336 TUQ524331:TUQ524336 UEM524331:UEM524336 UOI524331:UOI524336 UYE524331:UYE524336 VIA524331:VIA524336 VRW524331:VRW524336 WBS524331:WBS524336 WLO524331:WLO524336 WVK524331:WVK524336 C589867:C589872 IY589867:IY589872 SU589867:SU589872 ACQ589867:ACQ589872 AMM589867:AMM589872 AWI589867:AWI589872 BGE589867:BGE589872 BQA589867:BQA589872 BZW589867:BZW589872 CJS589867:CJS589872 CTO589867:CTO589872 DDK589867:DDK589872 DNG589867:DNG589872 DXC589867:DXC589872 EGY589867:EGY589872 EQU589867:EQU589872 FAQ589867:FAQ589872 FKM589867:FKM589872 FUI589867:FUI589872 GEE589867:GEE589872 GOA589867:GOA589872 GXW589867:GXW589872 HHS589867:HHS589872 HRO589867:HRO589872 IBK589867:IBK589872 ILG589867:ILG589872 IVC589867:IVC589872 JEY589867:JEY589872 JOU589867:JOU589872 JYQ589867:JYQ589872 KIM589867:KIM589872 KSI589867:KSI589872 LCE589867:LCE589872 LMA589867:LMA589872 LVW589867:LVW589872 MFS589867:MFS589872 MPO589867:MPO589872 MZK589867:MZK589872 NJG589867:NJG589872 NTC589867:NTC589872 OCY589867:OCY589872 OMU589867:OMU589872 OWQ589867:OWQ589872 PGM589867:PGM589872 PQI589867:PQI589872 QAE589867:QAE589872 QKA589867:QKA589872 QTW589867:QTW589872 RDS589867:RDS589872 RNO589867:RNO589872 RXK589867:RXK589872 SHG589867:SHG589872 SRC589867:SRC589872 TAY589867:TAY589872 TKU589867:TKU589872 TUQ589867:TUQ589872 UEM589867:UEM589872 UOI589867:UOI589872 UYE589867:UYE589872 VIA589867:VIA589872 VRW589867:VRW589872 WBS589867:WBS589872 WLO589867:WLO589872 WVK589867:WVK589872 C655403:C655408 IY655403:IY655408 SU655403:SU655408 ACQ655403:ACQ655408 AMM655403:AMM655408 AWI655403:AWI655408 BGE655403:BGE655408 BQA655403:BQA655408 BZW655403:BZW655408 CJS655403:CJS655408 CTO655403:CTO655408 DDK655403:DDK655408 DNG655403:DNG655408 DXC655403:DXC655408 EGY655403:EGY655408 EQU655403:EQU655408 FAQ655403:FAQ655408 FKM655403:FKM655408 FUI655403:FUI655408 GEE655403:GEE655408 GOA655403:GOA655408 GXW655403:GXW655408 HHS655403:HHS655408 HRO655403:HRO655408 IBK655403:IBK655408 ILG655403:ILG655408 IVC655403:IVC655408 JEY655403:JEY655408 JOU655403:JOU655408 JYQ655403:JYQ655408 KIM655403:KIM655408 KSI655403:KSI655408 LCE655403:LCE655408 LMA655403:LMA655408 LVW655403:LVW655408 MFS655403:MFS655408 MPO655403:MPO655408 MZK655403:MZK655408 NJG655403:NJG655408 NTC655403:NTC655408 OCY655403:OCY655408 OMU655403:OMU655408 OWQ655403:OWQ655408 PGM655403:PGM655408 PQI655403:PQI655408 QAE655403:QAE655408 QKA655403:QKA655408 QTW655403:QTW655408 RDS655403:RDS655408 RNO655403:RNO655408 RXK655403:RXK655408 SHG655403:SHG655408 SRC655403:SRC655408 TAY655403:TAY655408 TKU655403:TKU655408 TUQ655403:TUQ655408 UEM655403:UEM655408 UOI655403:UOI655408 UYE655403:UYE655408 VIA655403:VIA655408 VRW655403:VRW655408 WBS655403:WBS655408 WLO655403:WLO655408 WVK655403:WVK655408 C720939:C720944 IY720939:IY720944 SU720939:SU720944 ACQ720939:ACQ720944 AMM720939:AMM720944 AWI720939:AWI720944 BGE720939:BGE720944 BQA720939:BQA720944 BZW720939:BZW720944 CJS720939:CJS720944 CTO720939:CTO720944 DDK720939:DDK720944 DNG720939:DNG720944 DXC720939:DXC720944 EGY720939:EGY720944 EQU720939:EQU720944 FAQ720939:FAQ720944 FKM720939:FKM720944 FUI720939:FUI720944 GEE720939:GEE720944 GOA720939:GOA720944 GXW720939:GXW720944 HHS720939:HHS720944 HRO720939:HRO720944 IBK720939:IBK720944 ILG720939:ILG720944 IVC720939:IVC720944 JEY720939:JEY720944 JOU720939:JOU720944 JYQ720939:JYQ720944 KIM720939:KIM720944 KSI720939:KSI720944 LCE720939:LCE720944 LMA720939:LMA720944 LVW720939:LVW720944 MFS720939:MFS720944 MPO720939:MPO720944 MZK720939:MZK720944 NJG720939:NJG720944 NTC720939:NTC720944 OCY720939:OCY720944 OMU720939:OMU720944 OWQ720939:OWQ720944 PGM720939:PGM720944 PQI720939:PQI720944 QAE720939:QAE720944 QKA720939:QKA720944 QTW720939:QTW720944 RDS720939:RDS720944 RNO720939:RNO720944 RXK720939:RXK720944 SHG720939:SHG720944 SRC720939:SRC720944 TAY720939:TAY720944 TKU720939:TKU720944 TUQ720939:TUQ720944 UEM720939:UEM720944 UOI720939:UOI720944 UYE720939:UYE720944 VIA720939:VIA720944 VRW720939:VRW720944 WBS720939:WBS720944 WLO720939:WLO720944 WVK720939:WVK720944 C786475:C786480 IY786475:IY786480 SU786475:SU786480 ACQ786475:ACQ786480 AMM786475:AMM786480 AWI786475:AWI786480 BGE786475:BGE786480 BQA786475:BQA786480 BZW786475:BZW786480 CJS786475:CJS786480 CTO786475:CTO786480 DDK786475:DDK786480 DNG786475:DNG786480 DXC786475:DXC786480 EGY786475:EGY786480 EQU786475:EQU786480 FAQ786475:FAQ786480 FKM786475:FKM786480 FUI786475:FUI786480 GEE786475:GEE786480 GOA786475:GOA786480 GXW786475:GXW786480 HHS786475:HHS786480 HRO786475:HRO786480 IBK786475:IBK786480 ILG786475:ILG786480 IVC786475:IVC786480 JEY786475:JEY786480 JOU786475:JOU786480 JYQ786475:JYQ786480 KIM786475:KIM786480 KSI786475:KSI786480 LCE786475:LCE786480 LMA786475:LMA786480 LVW786475:LVW786480 MFS786475:MFS786480 MPO786475:MPO786480 MZK786475:MZK786480 NJG786475:NJG786480 NTC786475:NTC786480 OCY786475:OCY786480 OMU786475:OMU786480 OWQ786475:OWQ786480 PGM786475:PGM786480 PQI786475:PQI786480 QAE786475:QAE786480 QKA786475:QKA786480 QTW786475:QTW786480 RDS786475:RDS786480 RNO786475:RNO786480 RXK786475:RXK786480 SHG786475:SHG786480 SRC786475:SRC786480 TAY786475:TAY786480 TKU786475:TKU786480 TUQ786475:TUQ786480 UEM786475:UEM786480 UOI786475:UOI786480 UYE786475:UYE786480 VIA786475:VIA786480 VRW786475:VRW786480 WBS786475:WBS786480 WLO786475:WLO786480 WVK786475:WVK786480 C852011:C852016 IY852011:IY852016 SU852011:SU852016 ACQ852011:ACQ852016 AMM852011:AMM852016 AWI852011:AWI852016 BGE852011:BGE852016 BQA852011:BQA852016 BZW852011:BZW852016 CJS852011:CJS852016 CTO852011:CTO852016 DDK852011:DDK852016 DNG852011:DNG852016 DXC852011:DXC852016 EGY852011:EGY852016 EQU852011:EQU852016 FAQ852011:FAQ852016 FKM852011:FKM852016 FUI852011:FUI852016 GEE852011:GEE852016 GOA852011:GOA852016 GXW852011:GXW852016 HHS852011:HHS852016 HRO852011:HRO852016 IBK852011:IBK852016 ILG852011:ILG852016 IVC852011:IVC852016 JEY852011:JEY852016 JOU852011:JOU852016 JYQ852011:JYQ852016 KIM852011:KIM852016 KSI852011:KSI852016 LCE852011:LCE852016 LMA852011:LMA852016 LVW852011:LVW852016 MFS852011:MFS852016 MPO852011:MPO852016 MZK852011:MZK852016 NJG852011:NJG852016 NTC852011:NTC852016 OCY852011:OCY852016 OMU852011:OMU852016 OWQ852011:OWQ852016 PGM852011:PGM852016 PQI852011:PQI852016 QAE852011:QAE852016 QKA852011:QKA852016 QTW852011:QTW852016 RDS852011:RDS852016 RNO852011:RNO852016 RXK852011:RXK852016 SHG852011:SHG852016 SRC852011:SRC852016 TAY852011:TAY852016 TKU852011:TKU852016 TUQ852011:TUQ852016 UEM852011:UEM852016 UOI852011:UOI852016 UYE852011:UYE852016 VIA852011:VIA852016 VRW852011:VRW852016 WBS852011:WBS852016 WLO852011:WLO852016 WVK852011:WVK852016 C917547:C917552 IY917547:IY917552 SU917547:SU917552 ACQ917547:ACQ917552 AMM917547:AMM917552 AWI917547:AWI917552 BGE917547:BGE917552 BQA917547:BQA917552 BZW917547:BZW917552 CJS917547:CJS917552 CTO917547:CTO917552 DDK917547:DDK917552 DNG917547:DNG917552 DXC917547:DXC917552 EGY917547:EGY917552 EQU917547:EQU917552 FAQ917547:FAQ917552 FKM917547:FKM917552 FUI917547:FUI917552 GEE917547:GEE917552 GOA917547:GOA917552 GXW917547:GXW917552 HHS917547:HHS917552 HRO917547:HRO917552 IBK917547:IBK917552 ILG917547:ILG917552 IVC917547:IVC917552 JEY917547:JEY917552 JOU917547:JOU917552 JYQ917547:JYQ917552 KIM917547:KIM917552 KSI917547:KSI917552 LCE917547:LCE917552 LMA917547:LMA917552 LVW917547:LVW917552 MFS917547:MFS917552 MPO917547:MPO917552 MZK917547:MZK917552 NJG917547:NJG917552 NTC917547:NTC917552 OCY917547:OCY917552 OMU917547:OMU917552 OWQ917547:OWQ917552 PGM917547:PGM917552 PQI917547:PQI917552 QAE917547:QAE917552 QKA917547:QKA917552 QTW917547:QTW917552 RDS917547:RDS917552 RNO917547:RNO917552 RXK917547:RXK917552 SHG917547:SHG917552 SRC917547:SRC917552 TAY917547:TAY917552 TKU917547:TKU917552 TUQ917547:TUQ917552 UEM917547:UEM917552 UOI917547:UOI917552 UYE917547:UYE917552 VIA917547:VIA917552 VRW917547:VRW917552 WBS917547:WBS917552 WLO917547:WLO917552 WVK917547:WVK917552 C983083:C983088 IY983083:IY983088 SU983083:SU983088 ACQ983083:ACQ983088 AMM983083:AMM983088 AWI983083:AWI983088 BGE983083:BGE983088 BQA983083:BQA983088 BZW983083:BZW983088 CJS983083:CJS983088 CTO983083:CTO983088 DDK983083:DDK983088 DNG983083:DNG983088 DXC983083:DXC983088 EGY983083:EGY983088 EQU983083:EQU983088 FAQ983083:FAQ983088 FKM983083:FKM983088 FUI983083:FUI983088 GEE983083:GEE983088 GOA983083:GOA983088 GXW983083:GXW983088 HHS983083:HHS983088 HRO983083:HRO983088 IBK983083:IBK983088 ILG983083:ILG983088 IVC983083:IVC983088 JEY983083:JEY983088 JOU983083:JOU983088 JYQ983083:JYQ983088 KIM983083:KIM983088 KSI983083:KSI983088 LCE983083:LCE983088 LMA983083:LMA983088 LVW983083:LVW983088 MFS983083:MFS983088 MPO983083:MPO983088 MZK983083:MZK983088 NJG983083:NJG983088 NTC983083:NTC983088 OCY983083:OCY983088 OMU983083:OMU983088 OWQ983083:OWQ983088 PGM983083:PGM983088 PQI983083:PQI983088 QAE983083:QAE983088 QKA983083:QKA983088 QTW983083:QTW983088 RDS983083:RDS983088 RNO983083:RNO983088 RXK983083:RXK983088 SHG983083:SHG983088 SRC983083:SRC983088 TAY983083:TAY983088 TKU983083:TKU983088 TUQ983083:TUQ983088 UEM983083:UEM983088 UOI983083:UOI983088 UYE983083:UYE983088 VIA983083:VIA983088 VRW983083:VRW983088 WBS983083:WBS983088 WLO983083:WLO983088 WVK983083:WVK983088" xr:uid="{E1EAC52E-F83A-4875-873E-41395B25DB90}">
      <formula1>CoarseFragments</formula1>
    </dataValidation>
    <dataValidation type="list" allowBlank="1" showInputMessage="1" sqref="D10:D15 IZ10:IZ15 SV10:SV15 ACR10:ACR15 AMN10:AMN15 AWJ10:AWJ15 BGF10:BGF15 BQB10:BQB15 BZX10:BZX15 CJT10:CJT15 CTP10:CTP15 DDL10:DDL15 DNH10:DNH15 DXD10:DXD15 EGZ10:EGZ15 EQV10:EQV15 FAR10:FAR15 FKN10:FKN15 FUJ10:FUJ15 GEF10:GEF15 GOB10:GOB15 GXX10:GXX15 HHT10:HHT15 HRP10:HRP15 IBL10:IBL15 ILH10:ILH15 IVD10:IVD15 JEZ10:JEZ15 JOV10:JOV15 JYR10:JYR15 KIN10:KIN15 KSJ10:KSJ15 LCF10:LCF15 LMB10:LMB15 LVX10:LVX15 MFT10:MFT15 MPP10:MPP15 MZL10:MZL15 NJH10:NJH15 NTD10:NTD15 OCZ10:OCZ15 OMV10:OMV15 OWR10:OWR15 PGN10:PGN15 PQJ10:PQJ15 QAF10:QAF15 QKB10:QKB15 QTX10:QTX15 RDT10:RDT15 RNP10:RNP15 RXL10:RXL15 SHH10:SHH15 SRD10:SRD15 TAZ10:TAZ15 TKV10:TKV15 TUR10:TUR15 UEN10:UEN15 UOJ10:UOJ15 UYF10:UYF15 VIB10:VIB15 VRX10:VRX15 WBT10:WBT15 WLP10:WLP15 WVL10:WVL15 D65546:D65551 IZ65546:IZ65551 SV65546:SV65551 ACR65546:ACR65551 AMN65546:AMN65551 AWJ65546:AWJ65551 BGF65546:BGF65551 BQB65546:BQB65551 BZX65546:BZX65551 CJT65546:CJT65551 CTP65546:CTP65551 DDL65546:DDL65551 DNH65546:DNH65551 DXD65546:DXD65551 EGZ65546:EGZ65551 EQV65546:EQV65551 FAR65546:FAR65551 FKN65546:FKN65551 FUJ65546:FUJ65551 GEF65546:GEF65551 GOB65546:GOB65551 GXX65546:GXX65551 HHT65546:HHT65551 HRP65546:HRP65551 IBL65546:IBL65551 ILH65546:ILH65551 IVD65546:IVD65551 JEZ65546:JEZ65551 JOV65546:JOV65551 JYR65546:JYR65551 KIN65546:KIN65551 KSJ65546:KSJ65551 LCF65546:LCF65551 LMB65546:LMB65551 LVX65546:LVX65551 MFT65546:MFT65551 MPP65546:MPP65551 MZL65546:MZL65551 NJH65546:NJH65551 NTD65546:NTD65551 OCZ65546:OCZ65551 OMV65546:OMV65551 OWR65546:OWR65551 PGN65546:PGN65551 PQJ65546:PQJ65551 QAF65546:QAF65551 QKB65546:QKB65551 QTX65546:QTX65551 RDT65546:RDT65551 RNP65546:RNP65551 RXL65546:RXL65551 SHH65546:SHH65551 SRD65546:SRD65551 TAZ65546:TAZ65551 TKV65546:TKV65551 TUR65546:TUR65551 UEN65546:UEN65551 UOJ65546:UOJ65551 UYF65546:UYF65551 VIB65546:VIB65551 VRX65546:VRX65551 WBT65546:WBT65551 WLP65546:WLP65551 WVL65546:WVL65551 D131082:D131087 IZ131082:IZ131087 SV131082:SV131087 ACR131082:ACR131087 AMN131082:AMN131087 AWJ131082:AWJ131087 BGF131082:BGF131087 BQB131082:BQB131087 BZX131082:BZX131087 CJT131082:CJT131087 CTP131082:CTP131087 DDL131082:DDL131087 DNH131082:DNH131087 DXD131082:DXD131087 EGZ131082:EGZ131087 EQV131082:EQV131087 FAR131082:FAR131087 FKN131082:FKN131087 FUJ131082:FUJ131087 GEF131082:GEF131087 GOB131082:GOB131087 GXX131082:GXX131087 HHT131082:HHT131087 HRP131082:HRP131087 IBL131082:IBL131087 ILH131082:ILH131087 IVD131082:IVD131087 JEZ131082:JEZ131087 JOV131082:JOV131087 JYR131082:JYR131087 KIN131082:KIN131087 KSJ131082:KSJ131087 LCF131082:LCF131087 LMB131082:LMB131087 LVX131082:LVX131087 MFT131082:MFT131087 MPP131082:MPP131087 MZL131082:MZL131087 NJH131082:NJH131087 NTD131082:NTD131087 OCZ131082:OCZ131087 OMV131082:OMV131087 OWR131082:OWR131087 PGN131082:PGN131087 PQJ131082:PQJ131087 QAF131082:QAF131087 QKB131082:QKB131087 QTX131082:QTX131087 RDT131082:RDT131087 RNP131082:RNP131087 RXL131082:RXL131087 SHH131082:SHH131087 SRD131082:SRD131087 TAZ131082:TAZ131087 TKV131082:TKV131087 TUR131082:TUR131087 UEN131082:UEN131087 UOJ131082:UOJ131087 UYF131082:UYF131087 VIB131082:VIB131087 VRX131082:VRX131087 WBT131082:WBT131087 WLP131082:WLP131087 WVL131082:WVL131087 D196618:D196623 IZ196618:IZ196623 SV196618:SV196623 ACR196618:ACR196623 AMN196618:AMN196623 AWJ196618:AWJ196623 BGF196618:BGF196623 BQB196618:BQB196623 BZX196618:BZX196623 CJT196618:CJT196623 CTP196618:CTP196623 DDL196618:DDL196623 DNH196618:DNH196623 DXD196618:DXD196623 EGZ196618:EGZ196623 EQV196618:EQV196623 FAR196618:FAR196623 FKN196618:FKN196623 FUJ196618:FUJ196623 GEF196618:GEF196623 GOB196618:GOB196623 GXX196618:GXX196623 HHT196618:HHT196623 HRP196618:HRP196623 IBL196618:IBL196623 ILH196618:ILH196623 IVD196618:IVD196623 JEZ196618:JEZ196623 JOV196618:JOV196623 JYR196618:JYR196623 KIN196618:KIN196623 KSJ196618:KSJ196623 LCF196618:LCF196623 LMB196618:LMB196623 LVX196618:LVX196623 MFT196618:MFT196623 MPP196618:MPP196623 MZL196618:MZL196623 NJH196618:NJH196623 NTD196618:NTD196623 OCZ196618:OCZ196623 OMV196618:OMV196623 OWR196618:OWR196623 PGN196618:PGN196623 PQJ196618:PQJ196623 QAF196618:QAF196623 QKB196618:QKB196623 QTX196618:QTX196623 RDT196618:RDT196623 RNP196618:RNP196623 RXL196618:RXL196623 SHH196618:SHH196623 SRD196618:SRD196623 TAZ196618:TAZ196623 TKV196618:TKV196623 TUR196618:TUR196623 UEN196618:UEN196623 UOJ196618:UOJ196623 UYF196618:UYF196623 VIB196618:VIB196623 VRX196618:VRX196623 WBT196618:WBT196623 WLP196618:WLP196623 WVL196618:WVL196623 D262154:D262159 IZ262154:IZ262159 SV262154:SV262159 ACR262154:ACR262159 AMN262154:AMN262159 AWJ262154:AWJ262159 BGF262154:BGF262159 BQB262154:BQB262159 BZX262154:BZX262159 CJT262154:CJT262159 CTP262154:CTP262159 DDL262154:DDL262159 DNH262154:DNH262159 DXD262154:DXD262159 EGZ262154:EGZ262159 EQV262154:EQV262159 FAR262154:FAR262159 FKN262154:FKN262159 FUJ262154:FUJ262159 GEF262154:GEF262159 GOB262154:GOB262159 GXX262154:GXX262159 HHT262154:HHT262159 HRP262154:HRP262159 IBL262154:IBL262159 ILH262154:ILH262159 IVD262154:IVD262159 JEZ262154:JEZ262159 JOV262154:JOV262159 JYR262154:JYR262159 KIN262154:KIN262159 KSJ262154:KSJ262159 LCF262154:LCF262159 LMB262154:LMB262159 LVX262154:LVX262159 MFT262154:MFT262159 MPP262154:MPP262159 MZL262154:MZL262159 NJH262154:NJH262159 NTD262154:NTD262159 OCZ262154:OCZ262159 OMV262154:OMV262159 OWR262154:OWR262159 PGN262154:PGN262159 PQJ262154:PQJ262159 QAF262154:QAF262159 QKB262154:QKB262159 QTX262154:QTX262159 RDT262154:RDT262159 RNP262154:RNP262159 RXL262154:RXL262159 SHH262154:SHH262159 SRD262154:SRD262159 TAZ262154:TAZ262159 TKV262154:TKV262159 TUR262154:TUR262159 UEN262154:UEN262159 UOJ262154:UOJ262159 UYF262154:UYF262159 VIB262154:VIB262159 VRX262154:VRX262159 WBT262154:WBT262159 WLP262154:WLP262159 WVL262154:WVL262159 D327690:D327695 IZ327690:IZ327695 SV327690:SV327695 ACR327690:ACR327695 AMN327690:AMN327695 AWJ327690:AWJ327695 BGF327690:BGF327695 BQB327690:BQB327695 BZX327690:BZX327695 CJT327690:CJT327695 CTP327690:CTP327695 DDL327690:DDL327695 DNH327690:DNH327695 DXD327690:DXD327695 EGZ327690:EGZ327695 EQV327690:EQV327695 FAR327690:FAR327695 FKN327690:FKN327695 FUJ327690:FUJ327695 GEF327690:GEF327695 GOB327690:GOB327695 GXX327690:GXX327695 HHT327690:HHT327695 HRP327690:HRP327695 IBL327690:IBL327695 ILH327690:ILH327695 IVD327690:IVD327695 JEZ327690:JEZ327695 JOV327690:JOV327695 JYR327690:JYR327695 KIN327690:KIN327695 KSJ327690:KSJ327695 LCF327690:LCF327695 LMB327690:LMB327695 LVX327690:LVX327695 MFT327690:MFT327695 MPP327690:MPP327695 MZL327690:MZL327695 NJH327690:NJH327695 NTD327690:NTD327695 OCZ327690:OCZ327695 OMV327690:OMV327695 OWR327690:OWR327695 PGN327690:PGN327695 PQJ327690:PQJ327695 QAF327690:QAF327695 QKB327690:QKB327695 QTX327690:QTX327695 RDT327690:RDT327695 RNP327690:RNP327695 RXL327690:RXL327695 SHH327690:SHH327695 SRD327690:SRD327695 TAZ327690:TAZ327695 TKV327690:TKV327695 TUR327690:TUR327695 UEN327690:UEN327695 UOJ327690:UOJ327695 UYF327690:UYF327695 VIB327690:VIB327695 VRX327690:VRX327695 WBT327690:WBT327695 WLP327690:WLP327695 WVL327690:WVL327695 D393226:D393231 IZ393226:IZ393231 SV393226:SV393231 ACR393226:ACR393231 AMN393226:AMN393231 AWJ393226:AWJ393231 BGF393226:BGF393231 BQB393226:BQB393231 BZX393226:BZX393231 CJT393226:CJT393231 CTP393226:CTP393231 DDL393226:DDL393231 DNH393226:DNH393231 DXD393226:DXD393231 EGZ393226:EGZ393231 EQV393226:EQV393231 FAR393226:FAR393231 FKN393226:FKN393231 FUJ393226:FUJ393231 GEF393226:GEF393231 GOB393226:GOB393231 GXX393226:GXX393231 HHT393226:HHT393231 HRP393226:HRP393231 IBL393226:IBL393231 ILH393226:ILH393231 IVD393226:IVD393231 JEZ393226:JEZ393231 JOV393226:JOV393231 JYR393226:JYR393231 KIN393226:KIN393231 KSJ393226:KSJ393231 LCF393226:LCF393231 LMB393226:LMB393231 LVX393226:LVX393231 MFT393226:MFT393231 MPP393226:MPP393231 MZL393226:MZL393231 NJH393226:NJH393231 NTD393226:NTD393231 OCZ393226:OCZ393231 OMV393226:OMV393231 OWR393226:OWR393231 PGN393226:PGN393231 PQJ393226:PQJ393231 QAF393226:QAF393231 QKB393226:QKB393231 QTX393226:QTX393231 RDT393226:RDT393231 RNP393226:RNP393231 RXL393226:RXL393231 SHH393226:SHH393231 SRD393226:SRD393231 TAZ393226:TAZ393231 TKV393226:TKV393231 TUR393226:TUR393231 UEN393226:UEN393231 UOJ393226:UOJ393231 UYF393226:UYF393231 VIB393226:VIB393231 VRX393226:VRX393231 WBT393226:WBT393231 WLP393226:WLP393231 WVL393226:WVL393231 D458762:D458767 IZ458762:IZ458767 SV458762:SV458767 ACR458762:ACR458767 AMN458762:AMN458767 AWJ458762:AWJ458767 BGF458762:BGF458767 BQB458762:BQB458767 BZX458762:BZX458767 CJT458762:CJT458767 CTP458762:CTP458767 DDL458762:DDL458767 DNH458762:DNH458767 DXD458762:DXD458767 EGZ458762:EGZ458767 EQV458762:EQV458767 FAR458762:FAR458767 FKN458762:FKN458767 FUJ458762:FUJ458767 GEF458762:GEF458767 GOB458762:GOB458767 GXX458762:GXX458767 HHT458762:HHT458767 HRP458762:HRP458767 IBL458762:IBL458767 ILH458762:ILH458767 IVD458762:IVD458767 JEZ458762:JEZ458767 JOV458762:JOV458767 JYR458762:JYR458767 KIN458762:KIN458767 KSJ458762:KSJ458767 LCF458762:LCF458767 LMB458762:LMB458767 LVX458762:LVX458767 MFT458762:MFT458767 MPP458762:MPP458767 MZL458762:MZL458767 NJH458762:NJH458767 NTD458762:NTD458767 OCZ458762:OCZ458767 OMV458762:OMV458767 OWR458762:OWR458767 PGN458762:PGN458767 PQJ458762:PQJ458767 QAF458762:QAF458767 QKB458762:QKB458767 QTX458762:QTX458767 RDT458762:RDT458767 RNP458762:RNP458767 RXL458762:RXL458767 SHH458762:SHH458767 SRD458762:SRD458767 TAZ458762:TAZ458767 TKV458762:TKV458767 TUR458762:TUR458767 UEN458762:UEN458767 UOJ458762:UOJ458767 UYF458762:UYF458767 VIB458762:VIB458767 VRX458762:VRX458767 WBT458762:WBT458767 WLP458762:WLP458767 WVL458762:WVL458767 D524298:D524303 IZ524298:IZ524303 SV524298:SV524303 ACR524298:ACR524303 AMN524298:AMN524303 AWJ524298:AWJ524303 BGF524298:BGF524303 BQB524298:BQB524303 BZX524298:BZX524303 CJT524298:CJT524303 CTP524298:CTP524303 DDL524298:DDL524303 DNH524298:DNH524303 DXD524298:DXD524303 EGZ524298:EGZ524303 EQV524298:EQV524303 FAR524298:FAR524303 FKN524298:FKN524303 FUJ524298:FUJ524303 GEF524298:GEF524303 GOB524298:GOB524303 GXX524298:GXX524303 HHT524298:HHT524303 HRP524298:HRP524303 IBL524298:IBL524303 ILH524298:ILH524303 IVD524298:IVD524303 JEZ524298:JEZ524303 JOV524298:JOV524303 JYR524298:JYR524303 KIN524298:KIN524303 KSJ524298:KSJ524303 LCF524298:LCF524303 LMB524298:LMB524303 LVX524298:LVX524303 MFT524298:MFT524303 MPP524298:MPP524303 MZL524298:MZL524303 NJH524298:NJH524303 NTD524298:NTD524303 OCZ524298:OCZ524303 OMV524298:OMV524303 OWR524298:OWR524303 PGN524298:PGN524303 PQJ524298:PQJ524303 QAF524298:QAF524303 QKB524298:QKB524303 QTX524298:QTX524303 RDT524298:RDT524303 RNP524298:RNP524303 RXL524298:RXL524303 SHH524298:SHH524303 SRD524298:SRD524303 TAZ524298:TAZ524303 TKV524298:TKV524303 TUR524298:TUR524303 UEN524298:UEN524303 UOJ524298:UOJ524303 UYF524298:UYF524303 VIB524298:VIB524303 VRX524298:VRX524303 WBT524298:WBT524303 WLP524298:WLP524303 WVL524298:WVL524303 D589834:D589839 IZ589834:IZ589839 SV589834:SV589839 ACR589834:ACR589839 AMN589834:AMN589839 AWJ589834:AWJ589839 BGF589834:BGF589839 BQB589834:BQB589839 BZX589834:BZX589839 CJT589834:CJT589839 CTP589834:CTP589839 DDL589834:DDL589839 DNH589834:DNH589839 DXD589834:DXD589839 EGZ589834:EGZ589839 EQV589834:EQV589839 FAR589834:FAR589839 FKN589834:FKN589839 FUJ589834:FUJ589839 GEF589834:GEF589839 GOB589834:GOB589839 GXX589834:GXX589839 HHT589834:HHT589839 HRP589834:HRP589839 IBL589834:IBL589839 ILH589834:ILH589839 IVD589834:IVD589839 JEZ589834:JEZ589839 JOV589834:JOV589839 JYR589834:JYR589839 KIN589834:KIN589839 KSJ589834:KSJ589839 LCF589834:LCF589839 LMB589834:LMB589839 LVX589834:LVX589839 MFT589834:MFT589839 MPP589834:MPP589839 MZL589834:MZL589839 NJH589834:NJH589839 NTD589834:NTD589839 OCZ589834:OCZ589839 OMV589834:OMV589839 OWR589834:OWR589839 PGN589834:PGN589839 PQJ589834:PQJ589839 QAF589834:QAF589839 QKB589834:QKB589839 QTX589834:QTX589839 RDT589834:RDT589839 RNP589834:RNP589839 RXL589834:RXL589839 SHH589834:SHH589839 SRD589834:SRD589839 TAZ589834:TAZ589839 TKV589834:TKV589839 TUR589834:TUR589839 UEN589834:UEN589839 UOJ589834:UOJ589839 UYF589834:UYF589839 VIB589834:VIB589839 VRX589834:VRX589839 WBT589834:WBT589839 WLP589834:WLP589839 WVL589834:WVL589839 D655370:D655375 IZ655370:IZ655375 SV655370:SV655375 ACR655370:ACR655375 AMN655370:AMN655375 AWJ655370:AWJ655375 BGF655370:BGF655375 BQB655370:BQB655375 BZX655370:BZX655375 CJT655370:CJT655375 CTP655370:CTP655375 DDL655370:DDL655375 DNH655370:DNH655375 DXD655370:DXD655375 EGZ655370:EGZ655375 EQV655370:EQV655375 FAR655370:FAR655375 FKN655370:FKN655375 FUJ655370:FUJ655375 GEF655370:GEF655375 GOB655370:GOB655375 GXX655370:GXX655375 HHT655370:HHT655375 HRP655370:HRP655375 IBL655370:IBL655375 ILH655370:ILH655375 IVD655370:IVD655375 JEZ655370:JEZ655375 JOV655370:JOV655375 JYR655370:JYR655375 KIN655370:KIN655375 KSJ655370:KSJ655375 LCF655370:LCF655375 LMB655370:LMB655375 LVX655370:LVX655375 MFT655370:MFT655375 MPP655370:MPP655375 MZL655370:MZL655375 NJH655370:NJH655375 NTD655370:NTD655375 OCZ655370:OCZ655375 OMV655370:OMV655375 OWR655370:OWR655375 PGN655370:PGN655375 PQJ655370:PQJ655375 QAF655370:QAF655375 QKB655370:QKB655375 QTX655370:QTX655375 RDT655370:RDT655375 RNP655370:RNP655375 RXL655370:RXL655375 SHH655370:SHH655375 SRD655370:SRD655375 TAZ655370:TAZ655375 TKV655370:TKV655375 TUR655370:TUR655375 UEN655370:UEN655375 UOJ655370:UOJ655375 UYF655370:UYF655375 VIB655370:VIB655375 VRX655370:VRX655375 WBT655370:WBT655375 WLP655370:WLP655375 WVL655370:WVL655375 D720906:D720911 IZ720906:IZ720911 SV720906:SV720911 ACR720906:ACR720911 AMN720906:AMN720911 AWJ720906:AWJ720911 BGF720906:BGF720911 BQB720906:BQB720911 BZX720906:BZX720911 CJT720906:CJT720911 CTP720906:CTP720911 DDL720906:DDL720911 DNH720906:DNH720911 DXD720906:DXD720911 EGZ720906:EGZ720911 EQV720906:EQV720911 FAR720906:FAR720911 FKN720906:FKN720911 FUJ720906:FUJ720911 GEF720906:GEF720911 GOB720906:GOB720911 GXX720906:GXX720911 HHT720906:HHT720911 HRP720906:HRP720911 IBL720906:IBL720911 ILH720906:ILH720911 IVD720906:IVD720911 JEZ720906:JEZ720911 JOV720906:JOV720911 JYR720906:JYR720911 KIN720906:KIN720911 KSJ720906:KSJ720911 LCF720906:LCF720911 LMB720906:LMB720911 LVX720906:LVX720911 MFT720906:MFT720911 MPP720906:MPP720911 MZL720906:MZL720911 NJH720906:NJH720911 NTD720906:NTD720911 OCZ720906:OCZ720911 OMV720906:OMV720911 OWR720906:OWR720911 PGN720906:PGN720911 PQJ720906:PQJ720911 QAF720906:QAF720911 QKB720906:QKB720911 QTX720906:QTX720911 RDT720906:RDT720911 RNP720906:RNP720911 RXL720906:RXL720911 SHH720906:SHH720911 SRD720906:SRD720911 TAZ720906:TAZ720911 TKV720906:TKV720911 TUR720906:TUR720911 UEN720906:UEN720911 UOJ720906:UOJ720911 UYF720906:UYF720911 VIB720906:VIB720911 VRX720906:VRX720911 WBT720906:WBT720911 WLP720906:WLP720911 WVL720906:WVL720911 D786442:D786447 IZ786442:IZ786447 SV786442:SV786447 ACR786442:ACR786447 AMN786442:AMN786447 AWJ786442:AWJ786447 BGF786442:BGF786447 BQB786442:BQB786447 BZX786442:BZX786447 CJT786442:CJT786447 CTP786442:CTP786447 DDL786442:DDL786447 DNH786442:DNH786447 DXD786442:DXD786447 EGZ786442:EGZ786447 EQV786442:EQV786447 FAR786442:FAR786447 FKN786442:FKN786447 FUJ786442:FUJ786447 GEF786442:GEF786447 GOB786442:GOB786447 GXX786442:GXX786447 HHT786442:HHT786447 HRP786442:HRP786447 IBL786442:IBL786447 ILH786442:ILH786447 IVD786442:IVD786447 JEZ786442:JEZ786447 JOV786442:JOV786447 JYR786442:JYR786447 KIN786442:KIN786447 KSJ786442:KSJ786447 LCF786442:LCF786447 LMB786442:LMB786447 LVX786442:LVX786447 MFT786442:MFT786447 MPP786442:MPP786447 MZL786442:MZL786447 NJH786442:NJH786447 NTD786442:NTD786447 OCZ786442:OCZ786447 OMV786442:OMV786447 OWR786442:OWR786447 PGN786442:PGN786447 PQJ786442:PQJ786447 QAF786442:QAF786447 QKB786442:QKB786447 QTX786442:QTX786447 RDT786442:RDT786447 RNP786442:RNP786447 RXL786442:RXL786447 SHH786442:SHH786447 SRD786442:SRD786447 TAZ786442:TAZ786447 TKV786442:TKV786447 TUR786442:TUR786447 UEN786442:UEN786447 UOJ786442:UOJ786447 UYF786442:UYF786447 VIB786442:VIB786447 VRX786442:VRX786447 WBT786442:WBT786447 WLP786442:WLP786447 WVL786442:WVL786447 D851978:D851983 IZ851978:IZ851983 SV851978:SV851983 ACR851978:ACR851983 AMN851978:AMN851983 AWJ851978:AWJ851983 BGF851978:BGF851983 BQB851978:BQB851983 BZX851978:BZX851983 CJT851978:CJT851983 CTP851978:CTP851983 DDL851978:DDL851983 DNH851978:DNH851983 DXD851978:DXD851983 EGZ851978:EGZ851983 EQV851978:EQV851983 FAR851978:FAR851983 FKN851978:FKN851983 FUJ851978:FUJ851983 GEF851978:GEF851983 GOB851978:GOB851983 GXX851978:GXX851983 HHT851978:HHT851983 HRP851978:HRP851983 IBL851978:IBL851983 ILH851978:ILH851983 IVD851978:IVD851983 JEZ851978:JEZ851983 JOV851978:JOV851983 JYR851978:JYR851983 KIN851978:KIN851983 KSJ851978:KSJ851983 LCF851978:LCF851983 LMB851978:LMB851983 LVX851978:LVX851983 MFT851978:MFT851983 MPP851978:MPP851983 MZL851978:MZL851983 NJH851978:NJH851983 NTD851978:NTD851983 OCZ851978:OCZ851983 OMV851978:OMV851983 OWR851978:OWR851983 PGN851978:PGN851983 PQJ851978:PQJ851983 QAF851978:QAF851983 QKB851978:QKB851983 QTX851978:QTX851983 RDT851978:RDT851983 RNP851978:RNP851983 RXL851978:RXL851983 SHH851978:SHH851983 SRD851978:SRD851983 TAZ851978:TAZ851983 TKV851978:TKV851983 TUR851978:TUR851983 UEN851978:UEN851983 UOJ851978:UOJ851983 UYF851978:UYF851983 VIB851978:VIB851983 VRX851978:VRX851983 WBT851978:WBT851983 WLP851978:WLP851983 WVL851978:WVL851983 D917514:D917519 IZ917514:IZ917519 SV917514:SV917519 ACR917514:ACR917519 AMN917514:AMN917519 AWJ917514:AWJ917519 BGF917514:BGF917519 BQB917514:BQB917519 BZX917514:BZX917519 CJT917514:CJT917519 CTP917514:CTP917519 DDL917514:DDL917519 DNH917514:DNH917519 DXD917514:DXD917519 EGZ917514:EGZ917519 EQV917514:EQV917519 FAR917514:FAR917519 FKN917514:FKN917519 FUJ917514:FUJ917519 GEF917514:GEF917519 GOB917514:GOB917519 GXX917514:GXX917519 HHT917514:HHT917519 HRP917514:HRP917519 IBL917514:IBL917519 ILH917514:ILH917519 IVD917514:IVD917519 JEZ917514:JEZ917519 JOV917514:JOV917519 JYR917514:JYR917519 KIN917514:KIN917519 KSJ917514:KSJ917519 LCF917514:LCF917519 LMB917514:LMB917519 LVX917514:LVX917519 MFT917514:MFT917519 MPP917514:MPP917519 MZL917514:MZL917519 NJH917514:NJH917519 NTD917514:NTD917519 OCZ917514:OCZ917519 OMV917514:OMV917519 OWR917514:OWR917519 PGN917514:PGN917519 PQJ917514:PQJ917519 QAF917514:QAF917519 QKB917514:QKB917519 QTX917514:QTX917519 RDT917514:RDT917519 RNP917514:RNP917519 RXL917514:RXL917519 SHH917514:SHH917519 SRD917514:SRD917519 TAZ917514:TAZ917519 TKV917514:TKV917519 TUR917514:TUR917519 UEN917514:UEN917519 UOJ917514:UOJ917519 UYF917514:UYF917519 VIB917514:VIB917519 VRX917514:VRX917519 WBT917514:WBT917519 WLP917514:WLP917519 WVL917514:WVL917519 D983050:D983055 IZ983050:IZ983055 SV983050:SV983055 ACR983050:ACR983055 AMN983050:AMN983055 AWJ983050:AWJ983055 BGF983050:BGF983055 BQB983050:BQB983055 BZX983050:BZX983055 CJT983050:CJT983055 CTP983050:CTP983055 DDL983050:DDL983055 DNH983050:DNH983055 DXD983050:DXD983055 EGZ983050:EGZ983055 EQV983050:EQV983055 FAR983050:FAR983055 FKN983050:FKN983055 FUJ983050:FUJ983055 GEF983050:GEF983055 GOB983050:GOB983055 GXX983050:GXX983055 HHT983050:HHT983055 HRP983050:HRP983055 IBL983050:IBL983055 ILH983050:ILH983055 IVD983050:IVD983055 JEZ983050:JEZ983055 JOV983050:JOV983055 JYR983050:JYR983055 KIN983050:KIN983055 KSJ983050:KSJ983055 LCF983050:LCF983055 LMB983050:LMB983055 LVX983050:LVX983055 MFT983050:MFT983055 MPP983050:MPP983055 MZL983050:MZL983055 NJH983050:NJH983055 NTD983050:NTD983055 OCZ983050:OCZ983055 OMV983050:OMV983055 OWR983050:OWR983055 PGN983050:PGN983055 PQJ983050:PQJ983055 QAF983050:QAF983055 QKB983050:QKB983055 QTX983050:QTX983055 RDT983050:RDT983055 RNP983050:RNP983055 RXL983050:RXL983055 SHH983050:SHH983055 SRD983050:SRD983055 TAZ983050:TAZ983055 TKV983050:TKV983055 TUR983050:TUR983055 UEN983050:UEN983055 UOJ983050:UOJ983055 UYF983050:UYF983055 VIB983050:VIB983055 VRX983050:VRX983055 WBT983050:WBT983055 WLP983050:WLP983055 WVL983050:WVL983055 F10:F15 JB10:JB15 SX10:SX15 ACT10:ACT15 AMP10:AMP15 AWL10:AWL15 BGH10:BGH15 BQD10:BQD15 BZZ10:BZZ15 CJV10:CJV15 CTR10:CTR15 DDN10:DDN15 DNJ10:DNJ15 DXF10:DXF15 EHB10:EHB15 EQX10:EQX15 FAT10:FAT15 FKP10:FKP15 FUL10:FUL15 GEH10:GEH15 GOD10:GOD15 GXZ10:GXZ15 HHV10:HHV15 HRR10:HRR15 IBN10:IBN15 ILJ10:ILJ15 IVF10:IVF15 JFB10:JFB15 JOX10:JOX15 JYT10:JYT15 KIP10:KIP15 KSL10:KSL15 LCH10:LCH15 LMD10:LMD15 LVZ10:LVZ15 MFV10:MFV15 MPR10:MPR15 MZN10:MZN15 NJJ10:NJJ15 NTF10:NTF15 ODB10:ODB15 OMX10:OMX15 OWT10:OWT15 PGP10:PGP15 PQL10:PQL15 QAH10:QAH15 QKD10:QKD15 QTZ10:QTZ15 RDV10:RDV15 RNR10:RNR15 RXN10:RXN15 SHJ10:SHJ15 SRF10:SRF15 TBB10:TBB15 TKX10:TKX15 TUT10:TUT15 UEP10:UEP15 UOL10:UOL15 UYH10:UYH15 VID10:VID15 VRZ10:VRZ15 WBV10:WBV15 WLR10:WLR15 WVN10:WVN15 F65546:F65551 JB65546:JB65551 SX65546:SX65551 ACT65546:ACT65551 AMP65546:AMP65551 AWL65546:AWL65551 BGH65546:BGH65551 BQD65546:BQD65551 BZZ65546:BZZ65551 CJV65546:CJV65551 CTR65546:CTR65551 DDN65546:DDN65551 DNJ65546:DNJ65551 DXF65546:DXF65551 EHB65546:EHB65551 EQX65546:EQX65551 FAT65546:FAT65551 FKP65546:FKP65551 FUL65546:FUL65551 GEH65546:GEH65551 GOD65546:GOD65551 GXZ65546:GXZ65551 HHV65546:HHV65551 HRR65546:HRR65551 IBN65546:IBN65551 ILJ65546:ILJ65551 IVF65546:IVF65551 JFB65546:JFB65551 JOX65546:JOX65551 JYT65546:JYT65551 KIP65546:KIP65551 KSL65546:KSL65551 LCH65546:LCH65551 LMD65546:LMD65551 LVZ65546:LVZ65551 MFV65546:MFV65551 MPR65546:MPR65551 MZN65546:MZN65551 NJJ65546:NJJ65551 NTF65546:NTF65551 ODB65546:ODB65551 OMX65546:OMX65551 OWT65546:OWT65551 PGP65546:PGP65551 PQL65546:PQL65551 QAH65546:QAH65551 QKD65546:QKD65551 QTZ65546:QTZ65551 RDV65546:RDV65551 RNR65546:RNR65551 RXN65546:RXN65551 SHJ65546:SHJ65551 SRF65546:SRF65551 TBB65546:TBB65551 TKX65546:TKX65551 TUT65546:TUT65551 UEP65546:UEP65551 UOL65546:UOL65551 UYH65546:UYH65551 VID65546:VID65551 VRZ65546:VRZ65551 WBV65546:WBV65551 WLR65546:WLR65551 WVN65546:WVN65551 F131082:F131087 JB131082:JB131087 SX131082:SX131087 ACT131082:ACT131087 AMP131082:AMP131087 AWL131082:AWL131087 BGH131082:BGH131087 BQD131082:BQD131087 BZZ131082:BZZ131087 CJV131082:CJV131087 CTR131082:CTR131087 DDN131082:DDN131087 DNJ131082:DNJ131087 DXF131082:DXF131087 EHB131082:EHB131087 EQX131082:EQX131087 FAT131082:FAT131087 FKP131082:FKP131087 FUL131082:FUL131087 GEH131082:GEH131087 GOD131082:GOD131087 GXZ131082:GXZ131087 HHV131082:HHV131087 HRR131082:HRR131087 IBN131082:IBN131087 ILJ131082:ILJ131087 IVF131082:IVF131087 JFB131082:JFB131087 JOX131082:JOX131087 JYT131082:JYT131087 KIP131082:KIP131087 KSL131082:KSL131087 LCH131082:LCH131087 LMD131082:LMD131087 LVZ131082:LVZ131087 MFV131082:MFV131087 MPR131082:MPR131087 MZN131082:MZN131087 NJJ131082:NJJ131087 NTF131082:NTF131087 ODB131082:ODB131087 OMX131082:OMX131087 OWT131082:OWT131087 PGP131082:PGP131087 PQL131082:PQL131087 QAH131082:QAH131087 QKD131082:QKD131087 QTZ131082:QTZ131087 RDV131082:RDV131087 RNR131082:RNR131087 RXN131082:RXN131087 SHJ131082:SHJ131087 SRF131082:SRF131087 TBB131082:TBB131087 TKX131082:TKX131087 TUT131082:TUT131087 UEP131082:UEP131087 UOL131082:UOL131087 UYH131082:UYH131087 VID131082:VID131087 VRZ131082:VRZ131087 WBV131082:WBV131087 WLR131082:WLR131087 WVN131082:WVN131087 F196618:F196623 JB196618:JB196623 SX196618:SX196623 ACT196618:ACT196623 AMP196618:AMP196623 AWL196618:AWL196623 BGH196618:BGH196623 BQD196618:BQD196623 BZZ196618:BZZ196623 CJV196618:CJV196623 CTR196618:CTR196623 DDN196618:DDN196623 DNJ196618:DNJ196623 DXF196618:DXF196623 EHB196618:EHB196623 EQX196618:EQX196623 FAT196618:FAT196623 FKP196618:FKP196623 FUL196618:FUL196623 GEH196618:GEH196623 GOD196618:GOD196623 GXZ196618:GXZ196623 HHV196618:HHV196623 HRR196618:HRR196623 IBN196618:IBN196623 ILJ196618:ILJ196623 IVF196618:IVF196623 JFB196618:JFB196623 JOX196618:JOX196623 JYT196618:JYT196623 KIP196618:KIP196623 KSL196618:KSL196623 LCH196618:LCH196623 LMD196618:LMD196623 LVZ196618:LVZ196623 MFV196618:MFV196623 MPR196618:MPR196623 MZN196618:MZN196623 NJJ196618:NJJ196623 NTF196618:NTF196623 ODB196618:ODB196623 OMX196618:OMX196623 OWT196618:OWT196623 PGP196618:PGP196623 PQL196618:PQL196623 QAH196618:QAH196623 QKD196618:QKD196623 QTZ196618:QTZ196623 RDV196618:RDV196623 RNR196618:RNR196623 RXN196618:RXN196623 SHJ196618:SHJ196623 SRF196618:SRF196623 TBB196618:TBB196623 TKX196618:TKX196623 TUT196618:TUT196623 UEP196618:UEP196623 UOL196618:UOL196623 UYH196618:UYH196623 VID196618:VID196623 VRZ196618:VRZ196623 WBV196618:WBV196623 WLR196618:WLR196623 WVN196618:WVN196623 F262154:F262159 JB262154:JB262159 SX262154:SX262159 ACT262154:ACT262159 AMP262154:AMP262159 AWL262154:AWL262159 BGH262154:BGH262159 BQD262154:BQD262159 BZZ262154:BZZ262159 CJV262154:CJV262159 CTR262154:CTR262159 DDN262154:DDN262159 DNJ262154:DNJ262159 DXF262154:DXF262159 EHB262154:EHB262159 EQX262154:EQX262159 FAT262154:FAT262159 FKP262154:FKP262159 FUL262154:FUL262159 GEH262154:GEH262159 GOD262154:GOD262159 GXZ262154:GXZ262159 HHV262154:HHV262159 HRR262154:HRR262159 IBN262154:IBN262159 ILJ262154:ILJ262159 IVF262154:IVF262159 JFB262154:JFB262159 JOX262154:JOX262159 JYT262154:JYT262159 KIP262154:KIP262159 KSL262154:KSL262159 LCH262154:LCH262159 LMD262154:LMD262159 LVZ262154:LVZ262159 MFV262154:MFV262159 MPR262154:MPR262159 MZN262154:MZN262159 NJJ262154:NJJ262159 NTF262154:NTF262159 ODB262154:ODB262159 OMX262154:OMX262159 OWT262154:OWT262159 PGP262154:PGP262159 PQL262154:PQL262159 QAH262154:QAH262159 QKD262154:QKD262159 QTZ262154:QTZ262159 RDV262154:RDV262159 RNR262154:RNR262159 RXN262154:RXN262159 SHJ262154:SHJ262159 SRF262154:SRF262159 TBB262154:TBB262159 TKX262154:TKX262159 TUT262154:TUT262159 UEP262154:UEP262159 UOL262154:UOL262159 UYH262154:UYH262159 VID262154:VID262159 VRZ262154:VRZ262159 WBV262154:WBV262159 WLR262154:WLR262159 WVN262154:WVN262159 F327690:F327695 JB327690:JB327695 SX327690:SX327695 ACT327690:ACT327695 AMP327690:AMP327695 AWL327690:AWL327695 BGH327690:BGH327695 BQD327690:BQD327695 BZZ327690:BZZ327695 CJV327690:CJV327695 CTR327690:CTR327695 DDN327690:DDN327695 DNJ327690:DNJ327695 DXF327690:DXF327695 EHB327690:EHB327695 EQX327690:EQX327695 FAT327690:FAT327695 FKP327690:FKP327695 FUL327690:FUL327695 GEH327690:GEH327695 GOD327690:GOD327695 GXZ327690:GXZ327695 HHV327690:HHV327695 HRR327690:HRR327695 IBN327690:IBN327695 ILJ327690:ILJ327695 IVF327690:IVF327695 JFB327690:JFB327695 JOX327690:JOX327695 JYT327690:JYT327695 KIP327690:KIP327695 KSL327690:KSL327695 LCH327690:LCH327695 LMD327690:LMD327695 LVZ327690:LVZ327695 MFV327690:MFV327695 MPR327690:MPR327695 MZN327690:MZN327695 NJJ327690:NJJ327695 NTF327690:NTF327695 ODB327690:ODB327695 OMX327690:OMX327695 OWT327690:OWT327695 PGP327690:PGP327695 PQL327690:PQL327695 QAH327690:QAH327695 QKD327690:QKD327695 QTZ327690:QTZ327695 RDV327690:RDV327695 RNR327690:RNR327695 RXN327690:RXN327695 SHJ327690:SHJ327695 SRF327690:SRF327695 TBB327690:TBB327695 TKX327690:TKX327695 TUT327690:TUT327695 UEP327690:UEP327695 UOL327690:UOL327695 UYH327690:UYH327695 VID327690:VID327695 VRZ327690:VRZ327695 WBV327690:WBV327695 WLR327690:WLR327695 WVN327690:WVN327695 F393226:F393231 JB393226:JB393231 SX393226:SX393231 ACT393226:ACT393231 AMP393226:AMP393231 AWL393226:AWL393231 BGH393226:BGH393231 BQD393226:BQD393231 BZZ393226:BZZ393231 CJV393226:CJV393231 CTR393226:CTR393231 DDN393226:DDN393231 DNJ393226:DNJ393231 DXF393226:DXF393231 EHB393226:EHB393231 EQX393226:EQX393231 FAT393226:FAT393231 FKP393226:FKP393231 FUL393226:FUL393231 GEH393226:GEH393231 GOD393226:GOD393231 GXZ393226:GXZ393231 HHV393226:HHV393231 HRR393226:HRR393231 IBN393226:IBN393231 ILJ393226:ILJ393231 IVF393226:IVF393231 JFB393226:JFB393231 JOX393226:JOX393231 JYT393226:JYT393231 KIP393226:KIP393231 KSL393226:KSL393231 LCH393226:LCH393231 LMD393226:LMD393231 LVZ393226:LVZ393231 MFV393226:MFV393231 MPR393226:MPR393231 MZN393226:MZN393231 NJJ393226:NJJ393231 NTF393226:NTF393231 ODB393226:ODB393231 OMX393226:OMX393231 OWT393226:OWT393231 PGP393226:PGP393231 PQL393226:PQL393231 QAH393226:QAH393231 QKD393226:QKD393231 QTZ393226:QTZ393231 RDV393226:RDV393231 RNR393226:RNR393231 RXN393226:RXN393231 SHJ393226:SHJ393231 SRF393226:SRF393231 TBB393226:TBB393231 TKX393226:TKX393231 TUT393226:TUT393231 UEP393226:UEP393231 UOL393226:UOL393231 UYH393226:UYH393231 VID393226:VID393231 VRZ393226:VRZ393231 WBV393226:WBV393231 WLR393226:WLR393231 WVN393226:WVN393231 F458762:F458767 JB458762:JB458767 SX458762:SX458767 ACT458762:ACT458767 AMP458762:AMP458767 AWL458762:AWL458767 BGH458762:BGH458767 BQD458762:BQD458767 BZZ458762:BZZ458767 CJV458762:CJV458767 CTR458762:CTR458767 DDN458762:DDN458767 DNJ458762:DNJ458767 DXF458762:DXF458767 EHB458762:EHB458767 EQX458762:EQX458767 FAT458762:FAT458767 FKP458762:FKP458767 FUL458762:FUL458767 GEH458762:GEH458767 GOD458762:GOD458767 GXZ458762:GXZ458767 HHV458762:HHV458767 HRR458762:HRR458767 IBN458762:IBN458767 ILJ458762:ILJ458767 IVF458762:IVF458767 JFB458762:JFB458767 JOX458762:JOX458767 JYT458762:JYT458767 KIP458762:KIP458767 KSL458762:KSL458767 LCH458762:LCH458767 LMD458762:LMD458767 LVZ458762:LVZ458767 MFV458762:MFV458767 MPR458762:MPR458767 MZN458762:MZN458767 NJJ458762:NJJ458767 NTF458762:NTF458767 ODB458762:ODB458767 OMX458762:OMX458767 OWT458762:OWT458767 PGP458762:PGP458767 PQL458762:PQL458767 QAH458762:QAH458767 QKD458762:QKD458767 QTZ458762:QTZ458767 RDV458762:RDV458767 RNR458762:RNR458767 RXN458762:RXN458767 SHJ458762:SHJ458767 SRF458762:SRF458767 TBB458762:TBB458767 TKX458762:TKX458767 TUT458762:TUT458767 UEP458762:UEP458767 UOL458762:UOL458767 UYH458762:UYH458767 VID458762:VID458767 VRZ458762:VRZ458767 WBV458762:WBV458767 WLR458762:WLR458767 WVN458762:WVN458767 F524298:F524303 JB524298:JB524303 SX524298:SX524303 ACT524298:ACT524303 AMP524298:AMP524303 AWL524298:AWL524303 BGH524298:BGH524303 BQD524298:BQD524303 BZZ524298:BZZ524303 CJV524298:CJV524303 CTR524298:CTR524303 DDN524298:DDN524303 DNJ524298:DNJ524303 DXF524298:DXF524303 EHB524298:EHB524303 EQX524298:EQX524303 FAT524298:FAT524303 FKP524298:FKP524303 FUL524298:FUL524303 GEH524298:GEH524303 GOD524298:GOD524303 GXZ524298:GXZ524303 HHV524298:HHV524303 HRR524298:HRR524303 IBN524298:IBN524303 ILJ524298:ILJ524303 IVF524298:IVF524303 JFB524298:JFB524303 JOX524298:JOX524303 JYT524298:JYT524303 KIP524298:KIP524303 KSL524298:KSL524303 LCH524298:LCH524303 LMD524298:LMD524303 LVZ524298:LVZ524303 MFV524298:MFV524303 MPR524298:MPR524303 MZN524298:MZN524303 NJJ524298:NJJ524303 NTF524298:NTF524303 ODB524298:ODB524303 OMX524298:OMX524303 OWT524298:OWT524303 PGP524298:PGP524303 PQL524298:PQL524303 QAH524298:QAH524303 QKD524298:QKD524303 QTZ524298:QTZ524303 RDV524298:RDV524303 RNR524298:RNR524303 RXN524298:RXN524303 SHJ524298:SHJ524303 SRF524298:SRF524303 TBB524298:TBB524303 TKX524298:TKX524303 TUT524298:TUT524303 UEP524298:UEP524303 UOL524298:UOL524303 UYH524298:UYH524303 VID524298:VID524303 VRZ524298:VRZ524303 WBV524298:WBV524303 WLR524298:WLR524303 WVN524298:WVN524303 F589834:F589839 JB589834:JB589839 SX589834:SX589839 ACT589834:ACT589839 AMP589834:AMP589839 AWL589834:AWL589839 BGH589834:BGH589839 BQD589834:BQD589839 BZZ589834:BZZ589839 CJV589834:CJV589839 CTR589834:CTR589839 DDN589834:DDN589839 DNJ589834:DNJ589839 DXF589834:DXF589839 EHB589834:EHB589839 EQX589834:EQX589839 FAT589834:FAT589839 FKP589834:FKP589839 FUL589834:FUL589839 GEH589834:GEH589839 GOD589834:GOD589839 GXZ589834:GXZ589839 HHV589834:HHV589839 HRR589834:HRR589839 IBN589834:IBN589839 ILJ589834:ILJ589839 IVF589834:IVF589839 JFB589834:JFB589839 JOX589834:JOX589839 JYT589834:JYT589839 KIP589834:KIP589839 KSL589834:KSL589839 LCH589834:LCH589839 LMD589834:LMD589839 LVZ589834:LVZ589839 MFV589834:MFV589839 MPR589834:MPR589839 MZN589834:MZN589839 NJJ589834:NJJ589839 NTF589834:NTF589839 ODB589834:ODB589839 OMX589834:OMX589839 OWT589834:OWT589839 PGP589834:PGP589839 PQL589834:PQL589839 QAH589834:QAH589839 QKD589834:QKD589839 QTZ589834:QTZ589839 RDV589834:RDV589839 RNR589834:RNR589839 RXN589834:RXN589839 SHJ589834:SHJ589839 SRF589834:SRF589839 TBB589834:TBB589839 TKX589834:TKX589839 TUT589834:TUT589839 UEP589834:UEP589839 UOL589834:UOL589839 UYH589834:UYH589839 VID589834:VID589839 VRZ589834:VRZ589839 WBV589834:WBV589839 WLR589834:WLR589839 WVN589834:WVN589839 F655370:F655375 JB655370:JB655375 SX655370:SX655375 ACT655370:ACT655375 AMP655370:AMP655375 AWL655370:AWL655375 BGH655370:BGH655375 BQD655370:BQD655375 BZZ655370:BZZ655375 CJV655370:CJV655375 CTR655370:CTR655375 DDN655370:DDN655375 DNJ655370:DNJ655375 DXF655370:DXF655375 EHB655370:EHB655375 EQX655370:EQX655375 FAT655370:FAT655375 FKP655370:FKP655375 FUL655370:FUL655375 GEH655370:GEH655375 GOD655370:GOD655375 GXZ655370:GXZ655375 HHV655370:HHV655375 HRR655370:HRR655375 IBN655370:IBN655375 ILJ655370:ILJ655375 IVF655370:IVF655375 JFB655370:JFB655375 JOX655370:JOX655375 JYT655370:JYT655375 KIP655370:KIP655375 KSL655370:KSL655375 LCH655370:LCH655375 LMD655370:LMD655375 LVZ655370:LVZ655375 MFV655370:MFV655375 MPR655370:MPR655375 MZN655370:MZN655375 NJJ655370:NJJ655375 NTF655370:NTF655375 ODB655370:ODB655375 OMX655370:OMX655375 OWT655370:OWT655375 PGP655370:PGP655375 PQL655370:PQL655375 QAH655370:QAH655375 QKD655370:QKD655375 QTZ655370:QTZ655375 RDV655370:RDV655375 RNR655370:RNR655375 RXN655370:RXN655375 SHJ655370:SHJ655375 SRF655370:SRF655375 TBB655370:TBB655375 TKX655370:TKX655375 TUT655370:TUT655375 UEP655370:UEP655375 UOL655370:UOL655375 UYH655370:UYH655375 VID655370:VID655375 VRZ655370:VRZ655375 WBV655370:WBV655375 WLR655370:WLR655375 WVN655370:WVN655375 F720906:F720911 JB720906:JB720911 SX720906:SX720911 ACT720906:ACT720911 AMP720906:AMP720911 AWL720906:AWL720911 BGH720906:BGH720911 BQD720906:BQD720911 BZZ720906:BZZ720911 CJV720906:CJV720911 CTR720906:CTR720911 DDN720906:DDN720911 DNJ720906:DNJ720911 DXF720906:DXF720911 EHB720906:EHB720911 EQX720906:EQX720911 FAT720906:FAT720911 FKP720906:FKP720911 FUL720906:FUL720911 GEH720906:GEH720911 GOD720906:GOD720911 GXZ720906:GXZ720911 HHV720906:HHV720911 HRR720906:HRR720911 IBN720906:IBN720911 ILJ720906:ILJ720911 IVF720906:IVF720911 JFB720906:JFB720911 JOX720906:JOX720911 JYT720906:JYT720911 KIP720906:KIP720911 KSL720906:KSL720911 LCH720906:LCH720911 LMD720906:LMD720911 LVZ720906:LVZ720911 MFV720906:MFV720911 MPR720906:MPR720911 MZN720906:MZN720911 NJJ720906:NJJ720911 NTF720906:NTF720911 ODB720906:ODB720911 OMX720906:OMX720911 OWT720906:OWT720911 PGP720906:PGP720911 PQL720906:PQL720911 QAH720906:QAH720911 QKD720906:QKD720911 QTZ720906:QTZ720911 RDV720906:RDV720911 RNR720906:RNR720911 RXN720906:RXN720911 SHJ720906:SHJ720911 SRF720906:SRF720911 TBB720906:TBB720911 TKX720906:TKX720911 TUT720906:TUT720911 UEP720906:UEP720911 UOL720906:UOL720911 UYH720906:UYH720911 VID720906:VID720911 VRZ720906:VRZ720911 WBV720906:WBV720911 WLR720906:WLR720911 WVN720906:WVN720911 F786442:F786447 JB786442:JB786447 SX786442:SX786447 ACT786442:ACT786447 AMP786442:AMP786447 AWL786442:AWL786447 BGH786442:BGH786447 BQD786442:BQD786447 BZZ786442:BZZ786447 CJV786442:CJV786447 CTR786442:CTR786447 DDN786442:DDN786447 DNJ786442:DNJ786447 DXF786442:DXF786447 EHB786442:EHB786447 EQX786442:EQX786447 FAT786442:FAT786447 FKP786442:FKP786447 FUL786442:FUL786447 GEH786442:GEH786447 GOD786442:GOD786447 GXZ786442:GXZ786447 HHV786442:HHV786447 HRR786442:HRR786447 IBN786442:IBN786447 ILJ786442:ILJ786447 IVF786442:IVF786447 JFB786442:JFB786447 JOX786442:JOX786447 JYT786442:JYT786447 KIP786442:KIP786447 KSL786442:KSL786447 LCH786442:LCH786447 LMD786442:LMD786447 LVZ786442:LVZ786447 MFV786442:MFV786447 MPR786442:MPR786447 MZN786442:MZN786447 NJJ786442:NJJ786447 NTF786442:NTF786447 ODB786442:ODB786447 OMX786442:OMX786447 OWT786442:OWT786447 PGP786442:PGP786447 PQL786442:PQL786447 QAH786442:QAH786447 QKD786442:QKD786447 QTZ786442:QTZ786447 RDV786442:RDV786447 RNR786442:RNR786447 RXN786442:RXN786447 SHJ786442:SHJ786447 SRF786442:SRF786447 TBB786442:TBB786447 TKX786442:TKX786447 TUT786442:TUT786447 UEP786442:UEP786447 UOL786442:UOL786447 UYH786442:UYH786447 VID786442:VID786447 VRZ786442:VRZ786447 WBV786442:WBV786447 WLR786442:WLR786447 WVN786442:WVN786447 F851978:F851983 JB851978:JB851983 SX851978:SX851983 ACT851978:ACT851983 AMP851978:AMP851983 AWL851978:AWL851983 BGH851978:BGH851983 BQD851978:BQD851983 BZZ851978:BZZ851983 CJV851978:CJV851983 CTR851978:CTR851983 DDN851978:DDN851983 DNJ851978:DNJ851983 DXF851978:DXF851983 EHB851978:EHB851983 EQX851978:EQX851983 FAT851978:FAT851983 FKP851978:FKP851983 FUL851978:FUL851983 GEH851978:GEH851983 GOD851978:GOD851983 GXZ851978:GXZ851983 HHV851978:HHV851983 HRR851978:HRR851983 IBN851978:IBN851983 ILJ851978:ILJ851983 IVF851978:IVF851983 JFB851978:JFB851983 JOX851978:JOX851983 JYT851978:JYT851983 KIP851978:KIP851983 KSL851978:KSL851983 LCH851978:LCH851983 LMD851978:LMD851983 LVZ851978:LVZ851983 MFV851978:MFV851983 MPR851978:MPR851983 MZN851978:MZN851983 NJJ851978:NJJ851983 NTF851978:NTF851983 ODB851978:ODB851983 OMX851978:OMX851983 OWT851978:OWT851983 PGP851978:PGP851983 PQL851978:PQL851983 QAH851978:QAH851983 QKD851978:QKD851983 QTZ851978:QTZ851983 RDV851978:RDV851983 RNR851978:RNR851983 RXN851978:RXN851983 SHJ851978:SHJ851983 SRF851978:SRF851983 TBB851978:TBB851983 TKX851978:TKX851983 TUT851978:TUT851983 UEP851978:UEP851983 UOL851978:UOL851983 UYH851978:UYH851983 VID851978:VID851983 VRZ851978:VRZ851983 WBV851978:WBV851983 WLR851978:WLR851983 WVN851978:WVN851983 F917514:F917519 JB917514:JB917519 SX917514:SX917519 ACT917514:ACT917519 AMP917514:AMP917519 AWL917514:AWL917519 BGH917514:BGH917519 BQD917514:BQD917519 BZZ917514:BZZ917519 CJV917514:CJV917519 CTR917514:CTR917519 DDN917514:DDN917519 DNJ917514:DNJ917519 DXF917514:DXF917519 EHB917514:EHB917519 EQX917514:EQX917519 FAT917514:FAT917519 FKP917514:FKP917519 FUL917514:FUL917519 GEH917514:GEH917519 GOD917514:GOD917519 GXZ917514:GXZ917519 HHV917514:HHV917519 HRR917514:HRR917519 IBN917514:IBN917519 ILJ917514:ILJ917519 IVF917514:IVF917519 JFB917514:JFB917519 JOX917514:JOX917519 JYT917514:JYT917519 KIP917514:KIP917519 KSL917514:KSL917519 LCH917514:LCH917519 LMD917514:LMD917519 LVZ917514:LVZ917519 MFV917514:MFV917519 MPR917514:MPR917519 MZN917514:MZN917519 NJJ917514:NJJ917519 NTF917514:NTF917519 ODB917514:ODB917519 OMX917514:OMX917519 OWT917514:OWT917519 PGP917514:PGP917519 PQL917514:PQL917519 QAH917514:QAH917519 QKD917514:QKD917519 QTZ917514:QTZ917519 RDV917514:RDV917519 RNR917514:RNR917519 RXN917514:RXN917519 SHJ917514:SHJ917519 SRF917514:SRF917519 TBB917514:TBB917519 TKX917514:TKX917519 TUT917514:TUT917519 UEP917514:UEP917519 UOL917514:UOL917519 UYH917514:UYH917519 VID917514:VID917519 VRZ917514:VRZ917519 WBV917514:WBV917519 WLR917514:WLR917519 WVN917514:WVN917519 F983050:F983055 JB983050:JB983055 SX983050:SX983055 ACT983050:ACT983055 AMP983050:AMP983055 AWL983050:AWL983055 BGH983050:BGH983055 BQD983050:BQD983055 BZZ983050:BZZ983055 CJV983050:CJV983055 CTR983050:CTR983055 DDN983050:DDN983055 DNJ983050:DNJ983055 DXF983050:DXF983055 EHB983050:EHB983055 EQX983050:EQX983055 FAT983050:FAT983055 FKP983050:FKP983055 FUL983050:FUL983055 GEH983050:GEH983055 GOD983050:GOD983055 GXZ983050:GXZ983055 HHV983050:HHV983055 HRR983050:HRR983055 IBN983050:IBN983055 ILJ983050:ILJ983055 IVF983050:IVF983055 JFB983050:JFB983055 JOX983050:JOX983055 JYT983050:JYT983055 KIP983050:KIP983055 KSL983050:KSL983055 LCH983050:LCH983055 LMD983050:LMD983055 LVZ983050:LVZ983055 MFV983050:MFV983055 MPR983050:MPR983055 MZN983050:MZN983055 NJJ983050:NJJ983055 NTF983050:NTF983055 ODB983050:ODB983055 OMX983050:OMX983055 OWT983050:OWT983055 PGP983050:PGP983055 PQL983050:PQL983055 QAH983050:QAH983055 QKD983050:QKD983055 QTZ983050:QTZ983055 RDV983050:RDV983055 RNR983050:RNR983055 RXN983050:RXN983055 SHJ983050:SHJ983055 SRF983050:SRF983055 TBB983050:TBB983055 TKX983050:TKX983055 TUT983050:TUT983055 UEP983050:UEP983055 UOL983050:UOL983055 UYH983050:UYH983055 VID983050:VID983055 VRZ983050:VRZ983055 WBV983050:WBV983055 WLR983050:WLR983055 WVN983050:WVN983055 D31:D36 IZ31:IZ36 SV31:SV36 ACR31:ACR36 AMN31:AMN36 AWJ31:AWJ36 BGF31:BGF36 BQB31:BQB36 BZX31:BZX36 CJT31:CJT36 CTP31:CTP36 DDL31:DDL36 DNH31:DNH36 DXD31:DXD36 EGZ31:EGZ36 EQV31:EQV36 FAR31:FAR36 FKN31:FKN36 FUJ31:FUJ36 GEF31:GEF36 GOB31:GOB36 GXX31:GXX36 HHT31:HHT36 HRP31:HRP36 IBL31:IBL36 ILH31:ILH36 IVD31:IVD36 JEZ31:JEZ36 JOV31:JOV36 JYR31:JYR36 KIN31:KIN36 KSJ31:KSJ36 LCF31:LCF36 LMB31:LMB36 LVX31:LVX36 MFT31:MFT36 MPP31:MPP36 MZL31:MZL36 NJH31:NJH36 NTD31:NTD36 OCZ31:OCZ36 OMV31:OMV36 OWR31:OWR36 PGN31:PGN36 PQJ31:PQJ36 QAF31:QAF36 QKB31:QKB36 QTX31:QTX36 RDT31:RDT36 RNP31:RNP36 RXL31:RXL36 SHH31:SHH36 SRD31:SRD36 TAZ31:TAZ36 TKV31:TKV36 TUR31:TUR36 UEN31:UEN36 UOJ31:UOJ36 UYF31:UYF36 VIB31:VIB36 VRX31:VRX36 WBT31:WBT36 WLP31:WLP36 WVL31:WVL36 D65567:D65572 IZ65567:IZ65572 SV65567:SV65572 ACR65567:ACR65572 AMN65567:AMN65572 AWJ65567:AWJ65572 BGF65567:BGF65572 BQB65567:BQB65572 BZX65567:BZX65572 CJT65567:CJT65572 CTP65567:CTP65572 DDL65567:DDL65572 DNH65567:DNH65572 DXD65567:DXD65572 EGZ65567:EGZ65572 EQV65567:EQV65572 FAR65567:FAR65572 FKN65567:FKN65572 FUJ65567:FUJ65572 GEF65567:GEF65572 GOB65567:GOB65572 GXX65567:GXX65572 HHT65567:HHT65572 HRP65567:HRP65572 IBL65567:IBL65572 ILH65567:ILH65572 IVD65567:IVD65572 JEZ65567:JEZ65572 JOV65567:JOV65572 JYR65567:JYR65572 KIN65567:KIN65572 KSJ65567:KSJ65572 LCF65567:LCF65572 LMB65567:LMB65572 LVX65567:LVX65572 MFT65567:MFT65572 MPP65567:MPP65572 MZL65567:MZL65572 NJH65567:NJH65572 NTD65567:NTD65572 OCZ65567:OCZ65572 OMV65567:OMV65572 OWR65567:OWR65572 PGN65567:PGN65572 PQJ65567:PQJ65572 QAF65567:QAF65572 QKB65567:QKB65572 QTX65567:QTX65572 RDT65567:RDT65572 RNP65567:RNP65572 RXL65567:RXL65572 SHH65567:SHH65572 SRD65567:SRD65572 TAZ65567:TAZ65572 TKV65567:TKV65572 TUR65567:TUR65572 UEN65567:UEN65572 UOJ65567:UOJ65572 UYF65567:UYF65572 VIB65567:VIB65572 VRX65567:VRX65572 WBT65567:WBT65572 WLP65567:WLP65572 WVL65567:WVL65572 D131103:D131108 IZ131103:IZ131108 SV131103:SV131108 ACR131103:ACR131108 AMN131103:AMN131108 AWJ131103:AWJ131108 BGF131103:BGF131108 BQB131103:BQB131108 BZX131103:BZX131108 CJT131103:CJT131108 CTP131103:CTP131108 DDL131103:DDL131108 DNH131103:DNH131108 DXD131103:DXD131108 EGZ131103:EGZ131108 EQV131103:EQV131108 FAR131103:FAR131108 FKN131103:FKN131108 FUJ131103:FUJ131108 GEF131103:GEF131108 GOB131103:GOB131108 GXX131103:GXX131108 HHT131103:HHT131108 HRP131103:HRP131108 IBL131103:IBL131108 ILH131103:ILH131108 IVD131103:IVD131108 JEZ131103:JEZ131108 JOV131103:JOV131108 JYR131103:JYR131108 KIN131103:KIN131108 KSJ131103:KSJ131108 LCF131103:LCF131108 LMB131103:LMB131108 LVX131103:LVX131108 MFT131103:MFT131108 MPP131103:MPP131108 MZL131103:MZL131108 NJH131103:NJH131108 NTD131103:NTD131108 OCZ131103:OCZ131108 OMV131103:OMV131108 OWR131103:OWR131108 PGN131103:PGN131108 PQJ131103:PQJ131108 QAF131103:QAF131108 QKB131103:QKB131108 QTX131103:QTX131108 RDT131103:RDT131108 RNP131103:RNP131108 RXL131103:RXL131108 SHH131103:SHH131108 SRD131103:SRD131108 TAZ131103:TAZ131108 TKV131103:TKV131108 TUR131103:TUR131108 UEN131103:UEN131108 UOJ131103:UOJ131108 UYF131103:UYF131108 VIB131103:VIB131108 VRX131103:VRX131108 WBT131103:WBT131108 WLP131103:WLP131108 WVL131103:WVL131108 D196639:D196644 IZ196639:IZ196644 SV196639:SV196644 ACR196639:ACR196644 AMN196639:AMN196644 AWJ196639:AWJ196644 BGF196639:BGF196644 BQB196639:BQB196644 BZX196639:BZX196644 CJT196639:CJT196644 CTP196639:CTP196644 DDL196639:DDL196644 DNH196639:DNH196644 DXD196639:DXD196644 EGZ196639:EGZ196644 EQV196639:EQV196644 FAR196639:FAR196644 FKN196639:FKN196644 FUJ196639:FUJ196644 GEF196639:GEF196644 GOB196639:GOB196644 GXX196639:GXX196644 HHT196639:HHT196644 HRP196639:HRP196644 IBL196639:IBL196644 ILH196639:ILH196644 IVD196639:IVD196644 JEZ196639:JEZ196644 JOV196639:JOV196644 JYR196639:JYR196644 KIN196639:KIN196644 KSJ196639:KSJ196644 LCF196639:LCF196644 LMB196639:LMB196644 LVX196639:LVX196644 MFT196639:MFT196644 MPP196639:MPP196644 MZL196639:MZL196644 NJH196639:NJH196644 NTD196639:NTD196644 OCZ196639:OCZ196644 OMV196639:OMV196644 OWR196639:OWR196644 PGN196639:PGN196644 PQJ196639:PQJ196644 QAF196639:QAF196644 QKB196639:QKB196644 QTX196639:QTX196644 RDT196639:RDT196644 RNP196639:RNP196644 RXL196639:RXL196644 SHH196639:SHH196644 SRD196639:SRD196644 TAZ196639:TAZ196644 TKV196639:TKV196644 TUR196639:TUR196644 UEN196639:UEN196644 UOJ196639:UOJ196644 UYF196639:UYF196644 VIB196639:VIB196644 VRX196639:VRX196644 WBT196639:WBT196644 WLP196639:WLP196644 WVL196639:WVL196644 D262175:D262180 IZ262175:IZ262180 SV262175:SV262180 ACR262175:ACR262180 AMN262175:AMN262180 AWJ262175:AWJ262180 BGF262175:BGF262180 BQB262175:BQB262180 BZX262175:BZX262180 CJT262175:CJT262180 CTP262175:CTP262180 DDL262175:DDL262180 DNH262175:DNH262180 DXD262175:DXD262180 EGZ262175:EGZ262180 EQV262175:EQV262180 FAR262175:FAR262180 FKN262175:FKN262180 FUJ262175:FUJ262180 GEF262175:GEF262180 GOB262175:GOB262180 GXX262175:GXX262180 HHT262175:HHT262180 HRP262175:HRP262180 IBL262175:IBL262180 ILH262175:ILH262180 IVD262175:IVD262180 JEZ262175:JEZ262180 JOV262175:JOV262180 JYR262175:JYR262180 KIN262175:KIN262180 KSJ262175:KSJ262180 LCF262175:LCF262180 LMB262175:LMB262180 LVX262175:LVX262180 MFT262175:MFT262180 MPP262175:MPP262180 MZL262175:MZL262180 NJH262175:NJH262180 NTD262175:NTD262180 OCZ262175:OCZ262180 OMV262175:OMV262180 OWR262175:OWR262180 PGN262175:PGN262180 PQJ262175:PQJ262180 QAF262175:QAF262180 QKB262175:QKB262180 QTX262175:QTX262180 RDT262175:RDT262180 RNP262175:RNP262180 RXL262175:RXL262180 SHH262175:SHH262180 SRD262175:SRD262180 TAZ262175:TAZ262180 TKV262175:TKV262180 TUR262175:TUR262180 UEN262175:UEN262180 UOJ262175:UOJ262180 UYF262175:UYF262180 VIB262175:VIB262180 VRX262175:VRX262180 WBT262175:WBT262180 WLP262175:WLP262180 WVL262175:WVL262180 D327711:D327716 IZ327711:IZ327716 SV327711:SV327716 ACR327711:ACR327716 AMN327711:AMN327716 AWJ327711:AWJ327716 BGF327711:BGF327716 BQB327711:BQB327716 BZX327711:BZX327716 CJT327711:CJT327716 CTP327711:CTP327716 DDL327711:DDL327716 DNH327711:DNH327716 DXD327711:DXD327716 EGZ327711:EGZ327716 EQV327711:EQV327716 FAR327711:FAR327716 FKN327711:FKN327716 FUJ327711:FUJ327716 GEF327711:GEF327716 GOB327711:GOB327716 GXX327711:GXX327716 HHT327711:HHT327716 HRP327711:HRP327716 IBL327711:IBL327716 ILH327711:ILH327716 IVD327711:IVD327716 JEZ327711:JEZ327716 JOV327711:JOV327716 JYR327711:JYR327716 KIN327711:KIN327716 KSJ327711:KSJ327716 LCF327711:LCF327716 LMB327711:LMB327716 LVX327711:LVX327716 MFT327711:MFT327716 MPP327711:MPP327716 MZL327711:MZL327716 NJH327711:NJH327716 NTD327711:NTD327716 OCZ327711:OCZ327716 OMV327711:OMV327716 OWR327711:OWR327716 PGN327711:PGN327716 PQJ327711:PQJ327716 QAF327711:QAF327716 QKB327711:QKB327716 QTX327711:QTX327716 RDT327711:RDT327716 RNP327711:RNP327716 RXL327711:RXL327716 SHH327711:SHH327716 SRD327711:SRD327716 TAZ327711:TAZ327716 TKV327711:TKV327716 TUR327711:TUR327716 UEN327711:UEN327716 UOJ327711:UOJ327716 UYF327711:UYF327716 VIB327711:VIB327716 VRX327711:VRX327716 WBT327711:WBT327716 WLP327711:WLP327716 WVL327711:WVL327716 D393247:D393252 IZ393247:IZ393252 SV393247:SV393252 ACR393247:ACR393252 AMN393247:AMN393252 AWJ393247:AWJ393252 BGF393247:BGF393252 BQB393247:BQB393252 BZX393247:BZX393252 CJT393247:CJT393252 CTP393247:CTP393252 DDL393247:DDL393252 DNH393247:DNH393252 DXD393247:DXD393252 EGZ393247:EGZ393252 EQV393247:EQV393252 FAR393247:FAR393252 FKN393247:FKN393252 FUJ393247:FUJ393252 GEF393247:GEF393252 GOB393247:GOB393252 GXX393247:GXX393252 HHT393247:HHT393252 HRP393247:HRP393252 IBL393247:IBL393252 ILH393247:ILH393252 IVD393247:IVD393252 JEZ393247:JEZ393252 JOV393247:JOV393252 JYR393247:JYR393252 KIN393247:KIN393252 KSJ393247:KSJ393252 LCF393247:LCF393252 LMB393247:LMB393252 LVX393247:LVX393252 MFT393247:MFT393252 MPP393247:MPP393252 MZL393247:MZL393252 NJH393247:NJH393252 NTD393247:NTD393252 OCZ393247:OCZ393252 OMV393247:OMV393252 OWR393247:OWR393252 PGN393247:PGN393252 PQJ393247:PQJ393252 QAF393247:QAF393252 QKB393247:QKB393252 QTX393247:QTX393252 RDT393247:RDT393252 RNP393247:RNP393252 RXL393247:RXL393252 SHH393247:SHH393252 SRD393247:SRD393252 TAZ393247:TAZ393252 TKV393247:TKV393252 TUR393247:TUR393252 UEN393247:UEN393252 UOJ393247:UOJ393252 UYF393247:UYF393252 VIB393247:VIB393252 VRX393247:VRX393252 WBT393247:WBT393252 WLP393247:WLP393252 WVL393247:WVL393252 D458783:D458788 IZ458783:IZ458788 SV458783:SV458788 ACR458783:ACR458788 AMN458783:AMN458788 AWJ458783:AWJ458788 BGF458783:BGF458788 BQB458783:BQB458788 BZX458783:BZX458788 CJT458783:CJT458788 CTP458783:CTP458788 DDL458783:DDL458788 DNH458783:DNH458788 DXD458783:DXD458788 EGZ458783:EGZ458788 EQV458783:EQV458788 FAR458783:FAR458788 FKN458783:FKN458788 FUJ458783:FUJ458788 GEF458783:GEF458788 GOB458783:GOB458788 GXX458783:GXX458788 HHT458783:HHT458788 HRP458783:HRP458788 IBL458783:IBL458788 ILH458783:ILH458788 IVD458783:IVD458788 JEZ458783:JEZ458788 JOV458783:JOV458788 JYR458783:JYR458788 KIN458783:KIN458788 KSJ458783:KSJ458788 LCF458783:LCF458788 LMB458783:LMB458788 LVX458783:LVX458788 MFT458783:MFT458788 MPP458783:MPP458788 MZL458783:MZL458788 NJH458783:NJH458788 NTD458783:NTD458788 OCZ458783:OCZ458788 OMV458783:OMV458788 OWR458783:OWR458788 PGN458783:PGN458788 PQJ458783:PQJ458788 QAF458783:QAF458788 QKB458783:QKB458788 QTX458783:QTX458788 RDT458783:RDT458788 RNP458783:RNP458788 RXL458783:RXL458788 SHH458783:SHH458788 SRD458783:SRD458788 TAZ458783:TAZ458788 TKV458783:TKV458788 TUR458783:TUR458788 UEN458783:UEN458788 UOJ458783:UOJ458788 UYF458783:UYF458788 VIB458783:VIB458788 VRX458783:VRX458788 WBT458783:WBT458788 WLP458783:WLP458788 WVL458783:WVL458788 D524319:D524324 IZ524319:IZ524324 SV524319:SV524324 ACR524319:ACR524324 AMN524319:AMN524324 AWJ524319:AWJ524324 BGF524319:BGF524324 BQB524319:BQB524324 BZX524319:BZX524324 CJT524319:CJT524324 CTP524319:CTP524324 DDL524319:DDL524324 DNH524319:DNH524324 DXD524319:DXD524324 EGZ524319:EGZ524324 EQV524319:EQV524324 FAR524319:FAR524324 FKN524319:FKN524324 FUJ524319:FUJ524324 GEF524319:GEF524324 GOB524319:GOB524324 GXX524319:GXX524324 HHT524319:HHT524324 HRP524319:HRP524324 IBL524319:IBL524324 ILH524319:ILH524324 IVD524319:IVD524324 JEZ524319:JEZ524324 JOV524319:JOV524324 JYR524319:JYR524324 KIN524319:KIN524324 KSJ524319:KSJ524324 LCF524319:LCF524324 LMB524319:LMB524324 LVX524319:LVX524324 MFT524319:MFT524324 MPP524319:MPP524324 MZL524319:MZL524324 NJH524319:NJH524324 NTD524319:NTD524324 OCZ524319:OCZ524324 OMV524319:OMV524324 OWR524319:OWR524324 PGN524319:PGN524324 PQJ524319:PQJ524324 QAF524319:QAF524324 QKB524319:QKB524324 QTX524319:QTX524324 RDT524319:RDT524324 RNP524319:RNP524324 RXL524319:RXL524324 SHH524319:SHH524324 SRD524319:SRD524324 TAZ524319:TAZ524324 TKV524319:TKV524324 TUR524319:TUR524324 UEN524319:UEN524324 UOJ524319:UOJ524324 UYF524319:UYF524324 VIB524319:VIB524324 VRX524319:VRX524324 WBT524319:WBT524324 WLP524319:WLP524324 WVL524319:WVL524324 D589855:D589860 IZ589855:IZ589860 SV589855:SV589860 ACR589855:ACR589860 AMN589855:AMN589860 AWJ589855:AWJ589860 BGF589855:BGF589860 BQB589855:BQB589860 BZX589855:BZX589860 CJT589855:CJT589860 CTP589855:CTP589860 DDL589855:DDL589860 DNH589855:DNH589860 DXD589855:DXD589860 EGZ589855:EGZ589860 EQV589855:EQV589860 FAR589855:FAR589860 FKN589855:FKN589860 FUJ589855:FUJ589860 GEF589855:GEF589860 GOB589855:GOB589860 GXX589855:GXX589860 HHT589855:HHT589860 HRP589855:HRP589860 IBL589855:IBL589860 ILH589855:ILH589860 IVD589855:IVD589860 JEZ589855:JEZ589860 JOV589855:JOV589860 JYR589855:JYR589860 KIN589855:KIN589860 KSJ589855:KSJ589860 LCF589855:LCF589860 LMB589855:LMB589860 LVX589855:LVX589860 MFT589855:MFT589860 MPP589855:MPP589860 MZL589855:MZL589860 NJH589855:NJH589860 NTD589855:NTD589860 OCZ589855:OCZ589860 OMV589855:OMV589860 OWR589855:OWR589860 PGN589855:PGN589860 PQJ589855:PQJ589860 QAF589855:QAF589860 QKB589855:QKB589860 QTX589855:QTX589860 RDT589855:RDT589860 RNP589855:RNP589860 RXL589855:RXL589860 SHH589855:SHH589860 SRD589855:SRD589860 TAZ589855:TAZ589860 TKV589855:TKV589860 TUR589855:TUR589860 UEN589855:UEN589860 UOJ589855:UOJ589860 UYF589855:UYF589860 VIB589855:VIB589860 VRX589855:VRX589860 WBT589855:WBT589860 WLP589855:WLP589860 WVL589855:WVL589860 D655391:D655396 IZ655391:IZ655396 SV655391:SV655396 ACR655391:ACR655396 AMN655391:AMN655396 AWJ655391:AWJ655396 BGF655391:BGF655396 BQB655391:BQB655396 BZX655391:BZX655396 CJT655391:CJT655396 CTP655391:CTP655396 DDL655391:DDL655396 DNH655391:DNH655396 DXD655391:DXD655396 EGZ655391:EGZ655396 EQV655391:EQV655396 FAR655391:FAR655396 FKN655391:FKN655396 FUJ655391:FUJ655396 GEF655391:GEF655396 GOB655391:GOB655396 GXX655391:GXX655396 HHT655391:HHT655396 HRP655391:HRP655396 IBL655391:IBL655396 ILH655391:ILH655396 IVD655391:IVD655396 JEZ655391:JEZ655396 JOV655391:JOV655396 JYR655391:JYR655396 KIN655391:KIN655396 KSJ655391:KSJ655396 LCF655391:LCF655396 LMB655391:LMB655396 LVX655391:LVX655396 MFT655391:MFT655396 MPP655391:MPP655396 MZL655391:MZL655396 NJH655391:NJH655396 NTD655391:NTD655396 OCZ655391:OCZ655396 OMV655391:OMV655396 OWR655391:OWR655396 PGN655391:PGN655396 PQJ655391:PQJ655396 QAF655391:QAF655396 QKB655391:QKB655396 QTX655391:QTX655396 RDT655391:RDT655396 RNP655391:RNP655396 RXL655391:RXL655396 SHH655391:SHH655396 SRD655391:SRD655396 TAZ655391:TAZ655396 TKV655391:TKV655396 TUR655391:TUR655396 UEN655391:UEN655396 UOJ655391:UOJ655396 UYF655391:UYF655396 VIB655391:VIB655396 VRX655391:VRX655396 WBT655391:WBT655396 WLP655391:WLP655396 WVL655391:WVL655396 D720927:D720932 IZ720927:IZ720932 SV720927:SV720932 ACR720927:ACR720932 AMN720927:AMN720932 AWJ720927:AWJ720932 BGF720927:BGF720932 BQB720927:BQB720932 BZX720927:BZX720932 CJT720927:CJT720932 CTP720927:CTP720932 DDL720927:DDL720932 DNH720927:DNH720932 DXD720927:DXD720932 EGZ720927:EGZ720932 EQV720927:EQV720932 FAR720927:FAR720932 FKN720927:FKN720932 FUJ720927:FUJ720932 GEF720927:GEF720932 GOB720927:GOB720932 GXX720927:GXX720932 HHT720927:HHT720932 HRP720927:HRP720932 IBL720927:IBL720932 ILH720927:ILH720932 IVD720927:IVD720932 JEZ720927:JEZ720932 JOV720927:JOV720932 JYR720927:JYR720932 KIN720927:KIN720932 KSJ720927:KSJ720932 LCF720927:LCF720932 LMB720927:LMB720932 LVX720927:LVX720932 MFT720927:MFT720932 MPP720927:MPP720932 MZL720927:MZL720932 NJH720927:NJH720932 NTD720927:NTD720932 OCZ720927:OCZ720932 OMV720927:OMV720932 OWR720927:OWR720932 PGN720927:PGN720932 PQJ720927:PQJ720932 QAF720927:QAF720932 QKB720927:QKB720932 QTX720927:QTX720932 RDT720927:RDT720932 RNP720927:RNP720932 RXL720927:RXL720932 SHH720927:SHH720932 SRD720927:SRD720932 TAZ720927:TAZ720932 TKV720927:TKV720932 TUR720927:TUR720932 UEN720927:UEN720932 UOJ720927:UOJ720932 UYF720927:UYF720932 VIB720927:VIB720932 VRX720927:VRX720932 WBT720927:WBT720932 WLP720927:WLP720932 WVL720927:WVL720932 D786463:D786468 IZ786463:IZ786468 SV786463:SV786468 ACR786463:ACR786468 AMN786463:AMN786468 AWJ786463:AWJ786468 BGF786463:BGF786468 BQB786463:BQB786468 BZX786463:BZX786468 CJT786463:CJT786468 CTP786463:CTP786468 DDL786463:DDL786468 DNH786463:DNH786468 DXD786463:DXD786468 EGZ786463:EGZ786468 EQV786463:EQV786468 FAR786463:FAR786468 FKN786463:FKN786468 FUJ786463:FUJ786468 GEF786463:GEF786468 GOB786463:GOB786468 GXX786463:GXX786468 HHT786463:HHT786468 HRP786463:HRP786468 IBL786463:IBL786468 ILH786463:ILH786468 IVD786463:IVD786468 JEZ786463:JEZ786468 JOV786463:JOV786468 JYR786463:JYR786468 KIN786463:KIN786468 KSJ786463:KSJ786468 LCF786463:LCF786468 LMB786463:LMB786468 LVX786463:LVX786468 MFT786463:MFT786468 MPP786463:MPP786468 MZL786463:MZL786468 NJH786463:NJH786468 NTD786463:NTD786468 OCZ786463:OCZ786468 OMV786463:OMV786468 OWR786463:OWR786468 PGN786463:PGN786468 PQJ786463:PQJ786468 QAF786463:QAF786468 QKB786463:QKB786468 QTX786463:QTX786468 RDT786463:RDT786468 RNP786463:RNP786468 RXL786463:RXL786468 SHH786463:SHH786468 SRD786463:SRD786468 TAZ786463:TAZ786468 TKV786463:TKV786468 TUR786463:TUR786468 UEN786463:UEN786468 UOJ786463:UOJ786468 UYF786463:UYF786468 VIB786463:VIB786468 VRX786463:VRX786468 WBT786463:WBT786468 WLP786463:WLP786468 WVL786463:WVL786468 D851999:D852004 IZ851999:IZ852004 SV851999:SV852004 ACR851999:ACR852004 AMN851999:AMN852004 AWJ851999:AWJ852004 BGF851999:BGF852004 BQB851999:BQB852004 BZX851999:BZX852004 CJT851999:CJT852004 CTP851999:CTP852004 DDL851999:DDL852004 DNH851999:DNH852004 DXD851999:DXD852004 EGZ851999:EGZ852004 EQV851999:EQV852004 FAR851999:FAR852004 FKN851999:FKN852004 FUJ851999:FUJ852004 GEF851999:GEF852004 GOB851999:GOB852004 GXX851999:GXX852004 HHT851999:HHT852004 HRP851999:HRP852004 IBL851999:IBL852004 ILH851999:ILH852004 IVD851999:IVD852004 JEZ851999:JEZ852004 JOV851999:JOV852004 JYR851999:JYR852004 KIN851999:KIN852004 KSJ851999:KSJ852004 LCF851999:LCF852004 LMB851999:LMB852004 LVX851999:LVX852004 MFT851999:MFT852004 MPP851999:MPP852004 MZL851999:MZL852004 NJH851999:NJH852004 NTD851999:NTD852004 OCZ851999:OCZ852004 OMV851999:OMV852004 OWR851999:OWR852004 PGN851999:PGN852004 PQJ851999:PQJ852004 QAF851999:QAF852004 QKB851999:QKB852004 QTX851999:QTX852004 RDT851999:RDT852004 RNP851999:RNP852004 RXL851999:RXL852004 SHH851999:SHH852004 SRD851999:SRD852004 TAZ851999:TAZ852004 TKV851999:TKV852004 TUR851999:TUR852004 UEN851999:UEN852004 UOJ851999:UOJ852004 UYF851999:UYF852004 VIB851999:VIB852004 VRX851999:VRX852004 WBT851999:WBT852004 WLP851999:WLP852004 WVL851999:WVL852004 D917535:D917540 IZ917535:IZ917540 SV917535:SV917540 ACR917535:ACR917540 AMN917535:AMN917540 AWJ917535:AWJ917540 BGF917535:BGF917540 BQB917535:BQB917540 BZX917535:BZX917540 CJT917535:CJT917540 CTP917535:CTP917540 DDL917535:DDL917540 DNH917535:DNH917540 DXD917535:DXD917540 EGZ917535:EGZ917540 EQV917535:EQV917540 FAR917535:FAR917540 FKN917535:FKN917540 FUJ917535:FUJ917540 GEF917535:GEF917540 GOB917535:GOB917540 GXX917535:GXX917540 HHT917535:HHT917540 HRP917535:HRP917540 IBL917535:IBL917540 ILH917535:ILH917540 IVD917535:IVD917540 JEZ917535:JEZ917540 JOV917535:JOV917540 JYR917535:JYR917540 KIN917535:KIN917540 KSJ917535:KSJ917540 LCF917535:LCF917540 LMB917535:LMB917540 LVX917535:LVX917540 MFT917535:MFT917540 MPP917535:MPP917540 MZL917535:MZL917540 NJH917535:NJH917540 NTD917535:NTD917540 OCZ917535:OCZ917540 OMV917535:OMV917540 OWR917535:OWR917540 PGN917535:PGN917540 PQJ917535:PQJ917540 QAF917535:QAF917540 QKB917535:QKB917540 QTX917535:QTX917540 RDT917535:RDT917540 RNP917535:RNP917540 RXL917535:RXL917540 SHH917535:SHH917540 SRD917535:SRD917540 TAZ917535:TAZ917540 TKV917535:TKV917540 TUR917535:TUR917540 UEN917535:UEN917540 UOJ917535:UOJ917540 UYF917535:UYF917540 VIB917535:VIB917540 VRX917535:VRX917540 WBT917535:WBT917540 WLP917535:WLP917540 WVL917535:WVL917540 D983071:D983076 IZ983071:IZ983076 SV983071:SV983076 ACR983071:ACR983076 AMN983071:AMN983076 AWJ983071:AWJ983076 BGF983071:BGF983076 BQB983071:BQB983076 BZX983071:BZX983076 CJT983071:CJT983076 CTP983071:CTP983076 DDL983071:DDL983076 DNH983071:DNH983076 DXD983071:DXD983076 EGZ983071:EGZ983076 EQV983071:EQV983076 FAR983071:FAR983076 FKN983071:FKN983076 FUJ983071:FUJ983076 GEF983071:GEF983076 GOB983071:GOB983076 GXX983071:GXX983076 HHT983071:HHT983076 HRP983071:HRP983076 IBL983071:IBL983076 ILH983071:ILH983076 IVD983071:IVD983076 JEZ983071:JEZ983076 JOV983071:JOV983076 JYR983071:JYR983076 KIN983071:KIN983076 KSJ983071:KSJ983076 LCF983071:LCF983076 LMB983071:LMB983076 LVX983071:LVX983076 MFT983071:MFT983076 MPP983071:MPP983076 MZL983071:MZL983076 NJH983071:NJH983076 NTD983071:NTD983076 OCZ983071:OCZ983076 OMV983071:OMV983076 OWR983071:OWR983076 PGN983071:PGN983076 PQJ983071:PQJ983076 QAF983071:QAF983076 QKB983071:QKB983076 QTX983071:QTX983076 RDT983071:RDT983076 RNP983071:RNP983076 RXL983071:RXL983076 SHH983071:SHH983076 SRD983071:SRD983076 TAZ983071:TAZ983076 TKV983071:TKV983076 TUR983071:TUR983076 UEN983071:UEN983076 UOJ983071:UOJ983076 UYF983071:UYF983076 VIB983071:VIB983076 VRX983071:VRX983076 WBT983071:WBT983076 WLP983071:WLP983076 WVL983071:WVL983076 F31:F36 JB31:JB36 SX31:SX36 ACT31:ACT36 AMP31:AMP36 AWL31:AWL36 BGH31:BGH36 BQD31:BQD36 BZZ31:BZZ36 CJV31:CJV36 CTR31:CTR36 DDN31:DDN36 DNJ31:DNJ36 DXF31:DXF36 EHB31:EHB36 EQX31:EQX36 FAT31:FAT36 FKP31:FKP36 FUL31:FUL36 GEH31:GEH36 GOD31:GOD36 GXZ31:GXZ36 HHV31:HHV36 HRR31:HRR36 IBN31:IBN36 ILJ31:ILJ36 IVF31:IVF36 JFB31:JFB36 JOX31:JOX36 JYT31:JYT36 KIP31:KIP36 KSL31:KSL36 LCH31:LCH36 LMD31:LMD36 LVZ31:LVZ36 MFV31:MFV36 MPR31:MPR36 MZN31:MZN36 NJJ31:NJJ36 NTF31:NTF36 ODB31:ODB36 OMX31:OMX36 OWT31:OWT36 PGP31:PGP36 PQL31:PQL36 QAH31:QAH36 QKD31:QKD36 QTZ31:QTZ36 RDV31:RDV36 RNR31:RNR36 RXN31:RXN36 SHJ31:SHJ36 SRF31:SRF36 TBB31:TBB36 TKX31:TKX36 TUT31:TUT36 UEP31:UEP36 UOL31:UOL36 UYH31:UYH36 VID31:VID36 VRZ31:VRZ36 WBV31:WBV36 WLR31:WLR36 WVN31:WVN36 F65567:F65572 JB65567:JB65572 SX65567:SX65572 ACT65567:ACT65572 AMP65567:AMP65572 AWL65567:AWL65572 BGH65567:BGH65572 BQD65567:BQD65572 BZZ65567:BZZ65572 CJV65567:CJV65572 CTR65567:CTR65572 DDN65567:DDN65572 DNJ65567:DNJ65572 DXF65567:DXF65572 EHB65567:EHB65572 EQX65567:EQX65572 FAT65567:FAT65572 FKP65567:FKP65572 FUL65567:FUL65572 GEH65567:GEH65572 GOD65567:GOD65572 GXZ65567:GXZ65572 HHV65567:HHV65572 HRR65567:HRR65572 IBN65567:IBN65572 ILJ65567:ILJ65572 IVF65567:IVF65572 JFB65567:JFB65572 JOX65567:JOX65572 JYT65567:JYT65572 KIP65567:KIP65572 KSL65567:KSL65572 LCH65567:LCH65572 LMD65567:LMD65572 LVZ65567:LVZ65572 MFV65567:MFV65572 MPR65567:MPR65572 MZN65567:MZN65572 NJJ65567:NJJ65572 NTF65567:NTF65572 ODB65567:ODB65572 OMX65567:OMX65572 OWT65567:OWT65572 PGP65567:PGP65572 PQL65567:PQL65572 QAH65567:QAH65572 QKD65567:QKD65572 QTZ65567:QTZ65572 RDV65567:RDV65572 RNR65567:RNR65572 RXN65567:RXN65572 SHJ65567:SHJ65572 SRF65567:SRF65572 TBB65567:TBB65572 TKX65567:TKX65572 TUT65567:TUT65572 UEP65567:UEP65572 UOL65567:UOL65572 UYH65567:UYH65572 VID65567:VID65572 VRZ65567:VRZ65572 WBV65567:WBV65572 WLR65567:WLR65572 WVN65567:WVN65572 F131103:F131108 JB131103:JB131108 SX131103:SX131108 ACT131103:ACT131108 AMP131103:AMP131108 AWL131103:AWL131108 BGH131103:BGH131108 BQD131103:BQD131108 BZZ131103:BZZ131108 CJV131103:CJV131108 CTR131103:CTR131108 DDN131103:DDN131108 DNJ131103:DNJ131108 DXF131103:DXF131108 EHB131103:EHB131108 EQX131103:EQX131108 FAT131103:FAT131108 FKP131103:FKP131108 FUL131103:FUL131108 GEH131103:GEH131108 GOD131103:GOD131108 GXZ131103:GXZ131108 HHV131103:HHV131108 HRR131103:HRR131108 IBN131103:IBN131108 ILJ131103:ILJ131108 IVF131103:IVF131108 JFB131103:JFB131108 JOX131103:JOX131108 JYT131103:JYT131108 KIP131103:KIP131108 KSL131103:KSL131108 LCH131103:LCH131108 LMD131103:LMD131108 LVZ131103:LVZ131108 MFV131103:MFV131108 MPR131103:MPR131108 MZN131103:MZN131108 NJJ131103:NJJ131108 NTF131103:NTF131108 ODB131103:ODB131108 OMX131103:OMX131108 OWT131103:OWT131108 PGP131103:PGP131108 PQL131103:PQL131108 QAH131103:QAH131108 QKD131103:QKD131108 QTZ131103:QTZ131108 RDV131103:RDV131108 RNR131103:RNR131108 RXN131103:RXN131108 SHJ131103:SHJ131108 SRF131103:SRF131108 TBB131103:TBB131108 TKX131103:TKX131108 TUT131103:TUT131108 UEP131103:UEP131108 UOL131103:UOL131108 UYH131103:UYH131108 VID131103:VID131108 VRZ131103:VRZ131108 WBV131103:WBV131108 WLR131103:WLR131108 WVN131103:WVN131108 F196639:F196644 JB196639:JB196644 SX196639:SX196644 ACT196639:ACT196644 AMP196639:AMP196644 AWL196639:AWL196644 BGH196639:BGH196644 BQD196639:BQD196644 BZZ196639:BZZ196644 CJV196639:CJV196644 CTR196639:CTR196644 DDN196639:DDN196644 DNJ196639:DNJ196644 DXF196639:DXF196644 EHB196639:EHB196644 EQX196639:EQX196644 FAT196639:FAT196644 FKP196639:FKP196644 FUL196639:FUL196644 GEH196639:GEH196644 GOD196639:GOD196644 GXZ196639:GXZ196644 HHV196639:HHV196644 HRR196639:HRR196644 IBN196639:IBN196644 ILJ196639:ILJ196644 IVF196639:IVF196644 JFB196639:JFB196644 JOX196639:JOX196644 JYT196639:JYT196644 KIP196639:KIP196644 KSL196639:KSL196644 LCH196639:LCH196644 LMD196639:LMD196644 LVZ196639:LVZ196644 MFV196639:MFV196644 MPR196639:MPR196644 MZN196639:MZN196644 NJJ196639:NJJ196644 NTF196639:NTF196644 ODB196639:ODB196644 OMX196639:OMX196644 OWT196639:OWT196644 PGP196639:PGP196644 PQL196639:PQL196644 QAH196639:QAH196644 QKD196639:QKD196644 QTZ196639:QTZ196644 RDV196639:RDV196644 RNR196639:RNR196644 RXN196639:RXN196644 SHJ196639:SHJ196644 SRF196639:SRF196644 TBB196639:TBB196644 TKX196639:TKX196644 TUT196639:TUT196644 UEP196639:UEP196644 UOL196639:UOL196644 UYH196639:UYH196644 VID196639:VID196644 VRZ196639:VRZ196644 WBV196639:WBV196644 WLR196639:WLR196644 WVN196639:WVN196644 F262175:F262180 JB262175:JB262180 SX262175:SX262180 ACT262175:ACT262180 AMP262175:AMP262180 AWL262175:AWL262180 BGH262175:BGH262180 BQD262175:BQD262180 BZZ262175:BZZ262180 CJV262175:CJV262180 CTR262175:CTR262180 DDN262175:DDN262180 DNJ262175:DNJ262180 DXF262175:DXF262180 EHB262175:EHB262180 EQX262175:EQX262180 FAT262175:FAT262180 FKP262175:FKP262180 FUL262175:FUL262180 GEH262175:GEH262180 GOD262175:GOD262180 GXZ262175:GXZ262180 HHV262175:HHV262180 HRR262175:HRR262180 IBN262175:IBN262180 ILJ262175:ILJ262180 IVF262175:IVF262180 JFB262175:JFB262180 JOX262175:JOX262180 JYT262175:JYT262180 KIP262175:KIP262180 KSL262175:KSL262180 LCH262175:LCH262180 LMD262175:LMD262180 LVZ262175:LVZ262180 MFV262175:MFV262180 MPR262175:MPR262180 MZN262175:MZN262180 NJJ262175:NJJ262180 NTF262175:NTF262180 ODB262175:ODB262180 OMX262175:OMX262180 OWT262175:OWT262180 PGP262175:PGP262180 PQL262175:PQL262180 QAH262175:QAH262180 QKD262175:QKD262180 QTZ262175:QTZ262180 RDV262175:RDV262180 RNR262175:RNR262180 RXN262175:RXN262180 SHJ262175:SHJ262180 SRF262175:SRF262180 TBB262175:TBB262180 TKX262175:TKX262180 TUT262175:TUT262180 UEP262175:UEP262180 UOL262175:UOL262180 UYH262175:UYH262180 VID262175:VID262180 VRZ262175:VRZ262180 WBV262175:WBV262180 WLR262175:WLR262180 WVN262175:WVN262180 F327711:F327716 JB327711:JB327716 SX327711:SX327716 ACT327711:ACT327716 AMP327711:AMP327716 AWL327711:AWL327716 BGH327711:BGH327716 BQD327711:BQD327716 BZZ327711:BZZ327716 CJV327711:CJV327716 CTR327711:CTR327716 DDN327711:DDN327716 DNJ327711:DNJ327716 DXF327711:DXF327716 EHB327711:EHB327716 EQX327711:EQX327716 FAT327711:FAT327716 FKP327711:FKP327716 FUL327711:FUL327716 GEH327711:GEH327716 GOD327711:GOD327716 GXZ327711:GXZ327716 HHV327711:HHV327716 HRR327711:HRR327716 IBN327711:IBN327716 ILJ327711:ILJ327716 IVF327711:IVF327716 JFB327711:JFB327716 JOX327711:JOX327716 JYT327711:JYT327716 KIP327711:KIP327716 KSL327711:KSL327716 LCH327711:LCH327716 LMD327711:LMD327716 LVZ327711:LVZ327716 MFV327711:MFV327716 MPR327711:MPR327716 MZN327711:MZN327716 NJJ327711:NJJ327716 NTF327711:NTF327716 ODB327711:ODB327716 OMX327711:OMX327716 OWT327711:OWT327716 PGP327711:PGP327716 PQL327711:PQL327716 QAH327711:QAH327716 QKD327711:QKD327716 QTZ327711:QTZ327716 RDV327711:RDV327716 RNR327711:RNR327716 RXN327711:RXN327716 SHJ327711:SHJ327716 SRF327711:SRF327716 TBB327711:TBB327716 TKX327711:TKX327716 TUT327711:TUT327716 UEP327711:UEP327716 UOL327711:UOL327716 UYH327711:UYH327716 VID327711:VID327716 VRZ327711:VRZ327716 WBV327711:WBV327716 WLR327711:WLR327716 WVN327711:WVN327716 F393247:F393252 JB393247:JB393252 SX393247:SX393252 ACT393247:ACT393252 AMP393247:AMP393252 AWL393247:AWL393252 BGH393247:BGH393252 BQD393247:BQD393252 BZZ393247:BZZ393252 CJV393247:CJV393252 CTR393247:CTR393252 DDN393247:DDN393252 DNJ393247:DNJ393252 DXF393247:DXF393252 EHB393247:EHB393252 EQX393247:EQX393252 FAT393247:FAT393252 FKP393247:FKP393252 FUL393247:FUL393252 GEH393247:GEH393252 GOD393247:GOD393252 GXZ393247:GXZ393252 HHV393247:HHV393252 HRR393247:HRR393252 IBN393247:IBN393252 ILJ393247:ILJ393252 IVF393247:IVF393252 JFB393247:JFB393252 JOX393247:JOX393252 JYT393247:JYT393252 KIP393247:KIP393252 KSL393247:KSL393252 LCH393247:LCH393252 LMD393247:LMD393252 LVZ393247:LVZ393252 MFV393247:MFV393252 MPR393247:MPR393252 MZN393247:MZN393252 NJJ393247:NJJ393252 NTF393247:NTF393252 ODB393247:ODB393252 OMX393247:OMX393252 OWT393247:OWT393252 PGP393247:PGP393252 PQL393247:PQL393252 QAH393247:QAH393252 QKD393247:QKD393252 QTZ393247:QTZ393252 RDV393247:RDV393252 RNR393247:RNR393252 RXN393247:RXN393252 SHJ393247:SHJ393252 SRF393247:SRF393252 TBB393247:TBB393252 TKX393247:TKX393252 TUT393247:TUT393252 UEP393247:UEP393252 UOL393247:UOL393252 UYH393247:UYH393252 VID393247:VID393252 VRZ393247:VRZ393252 WBV393247:WBV393252 WLR393247:WLR393252 WVN393247:WVN393252 F458783:F458788 JB458783:JB458788 SX458783:SX458788 ACT458783:ACT458788 AMP458783:AMP458788 AWL458783:AWL458788 BGH458783:BGH458788 BQD458783:BQD458788 BZZ458783:BZZ458788 CJV458783:CJV458788 CTR458783:CTR458788 DDN458783:DDN458788 DNJ458783:DNJ458788 DXF458783:DXF458788 EHB458783:EHB458788 EQX458783:EQX458788 FAT458783:FAT458788 FKP458783:FKP458788 FUL458783:FUL458788 GEH458783:GEH458788 GOD458783:GOD458788 GXZ458783:GXZ458788 HHV458783:HHV458788 HRR458783:HRR458788 IBN458783:IBN458788 ILJ458783:ILJ458788 IVF458783:IVF458788 JFB458783:JFB458788 JOX458783:JOX458788 JYT458783:JYT458788 KIP458783:KIP458788 KSL458783:KSL458788 LCH458783:LCH458788 LMD458783:LMD458788 LVZ458783:LVZ458788 MFV458783:MFV458788 MPR458783:MPR458788 MZN458783:MZN458788 NJJ458783:NJJ458788 NTF458783:NTF458788 ODB458783:ODB458788 OMX458783:OMX458788 OWT458783:OWT458788 PGP458783:PGP458788 PQL458783:PQL458788 QAH458783:QAH458788 QKD458783:QKD458788 QTZ458783:QTZ458788 RDV458783:RDV458788 RNR458783:RNR458788 RXN458783:RXN458788 SHJ458783:SHJ458788 SRF458783:SRF458788 TBB458783:TBB458788 TKX458783:TKX458788 TUT458783:TUT458788 UEP458783:UEP458788 UOL458783:UOL458788 UYH458783:UYH458788 VID458783:VID458788 VRZ458783:VRZ458788 WBV458783:WBV458788 WLR458783:WLR458788 WVN458783:WVN458788 F524319:F524324 JB524319:JB524324 SX524319:SX524324 ACT524319:ACT524324 AMP524319:AMP524324 AWL524319:AWL524324 BGH524319:BGH524324 BQD524319:BQD524324 BZZ524319:BZZ524324 CJV524319:CJV524324 CTR524319:CTR524324 DDN524319:DDN524324 DNJ524319:DNJ524324 DXF524319:DXF524324 EHB524319:EHB524324 EQX524319:EQX524324 FAT524319:FAT524324 FKP524319:FKP524324 FUL524319:FUL524324 GEH524319:GEH524324 GOD524319:GOD524324 GXZ524319:GXZ524324 HHV524319:HHV524324 HRR524319:HRR524324 IBN524319:IBN524324 ILJ524319:ILJ524324 IVF524319:IVF524324 JFB524319:JFB524324 JOX524319:JOX524324 JYT524319:JYT524324 KIP524319:KIP524324 KSL524319:KSL524324 LCH524319:LCH524324 LMD524319:LMD524324 LVZ524319:LVZ524324 MFV524319:MFV524324 MPR524319:MPR524324 MZN524319:MZN524324 NJJ524319:NJJ524324 NTF524319:NTF524324 ODB524319:ODB524324 OMX524319:OMX524324 OWT524319:OWT524324 PGP524319:PGP524324 PQL524319:PQL524324 QAH524319:QAH524324 QKD524319:QKD524324 QTZ524319:QTZ524324 RDV524319:RDV524324 RNR524319:RNR524324 RXN524319:RXN524324 SHJ524319:SHJ524324 SRF524319:SRF524324 TBB524319:TBB524324 TKX524319:TKX524324 TUT524319:TUT524324 UEP524319:UEP524324 UOL524319:UOL524324 UYH524319:UYH524324 VID524319:VID524324 VRZ524319:VRZ524324 WBV524319:WBV524324 WLR524319:WLR524324 WVN524319:WVN524324 F589855:F589860 JB589855:JB589860 SX589855:SX589860 ACT589855:ACT589860 AMP589855:AMP589860 AWL589855:AWL589860 BGH589855:BGH589860 BQD589855:BQD589860 BZZ589855:BZZ589860 CJV589855:CJV589860 CTR589855:CTR589860 DDN589855:DDN589860 DNJ589855:DNJ589860 DXF589855:DXF589860 EHB589855:EHB589860 EQX589855:EQX589860 FAT589855:FAT589860 FKP589855:FKP589860 FUL589855:FUL589860 GEH589855:GEH589860 GOD589855:GOD589860 GXZ589855:GXZ589860 HHV589855:HHV589860 HRR589855:HRR589860 IBN589855:IBN589860 ILJ589855:ILJ589860 IVF589855:IVF589860 JFB589855:JFB589860 JOX589855:JOX589860 JYT589855:JYT589860 KIP589855:KIP589860 KSL589855:KSL589860 LCH589855:LCH589860 LMD589855:LMD589860 LVZ589855:LVZ589860 MFV589855:MFV589860 MPR589855:MPR589860 MZN589855:MZN589860 NJJ589855:NJJ589860 NTF589855:NTF589860 ODB589855:ODB589860 OMX589855:OMX589860 OWT589855:OWT589860 PGP589855:PGP589860 PQL589855:PQL589860 QAH589855:QAH589860 QKD589855:QKD589860 QTZ589855:QTZ589860 RDV589855:RDV589860 RNR589855:RNR589860 RXN589855:RXN589860 SHJ589855:SHJ589860 SRF589855:SRF589860 TBB589855:TBB589860 TKX589855:TKX589860 TUT589855:TUT589860 UEP589855:UEP589860 UOL589855:UOL589860 UYH589855:UYH589860 VID589855:VID589860 VRZ589855:VRZ589860 WBV589855:WBV589860 WLR589855:WLR589860 WVN589855:WVN589860 F655391:F655396 JB655391:JB655396 SX655391:SX655396 ACT655391:ACT655396 AMP655391:AMP655396 AWL655391:AWL655396 BGH655391:BGH655396 BQD655391:BQD655396 BZZ655391:BZZ655396 CJV655391:CJV655396 CTR655391:CTR655396 DDN655391:DDN655396 DNJ655391:DNJ655396 DXF655391:DXF655396 EHB655391:EHB655396 EQX655391:EQX655396 FAT655391:FAT655396 FKP655391:FKP655396 FUL655391:FUL655396 GEH655391:GEH655396 GOD655391:GOD655396 GXZ655391:GXZ655396 HHV655391:HHV655396 HRR655391:HRR655396 IBN655391:IBN655396 ILJ655391:ILJ655396 IVF655391:IVF655396 JFB655391:JFB655396 JOX655391:JOX655396 JYT655391:JYT655396 KIP655391:KIP655396 KSL655391:KSL655396 LCH655391:LCH655396 LMD655391:LMD655396 LVZ655391:LVZ655396 MFV655391:MFV655396 MPR655391:MPR655396 MZN655391:MZN655396 NJJ655391:NJJ655396 NTF655391:NTF655396 ODB655391:ODB655396 OMX655391:OMX655396 OWT655391:OWT655396 PGP655391:PGP655396 PQL655391:PQL655396 QAH655391:QAH655396 QKD655391:QKD655396 QTZ655391:QTZ655396 RDV655391:RDV655396 RNR655391:RNR655396 RXN655391:RXN655396 SHJ655391:SHJ655396 SRF655391:SRF655396 TBB655391:TBB655396 TKX655391:TKX655396 TUT655391:TUT655396 UEP655391:UEP655396 UOL655391:UOL655396 UYH655391:UYH655396 VID655391:VID655396 VRZ655391:VRZ655396 WBV655391:WBV655396 WLR655391:WLR655396 WVN655391:WVN655396 F720927:F720932 JB720927:JB720932 SX720927:SX720932 ACT720927:ACT720932 AMP720927:AMP720932 AWL720927:AWL720932 BGH720927:BGH720932 BQD720927:BQD720932 BZZ720927:BZZ720932 CJV720927:CJV720932 CTR720927:CTR720932 DDN720927:DDN720932 DNJ720927:DNJ720932 DXF720927:DXF720932 EHB720927:EHB720932 EQX720927:EQX720932 FAT720927:FAT720932 FKP720927:FKP720932 FUL720927:FUL720932 GEH720927:GEH720932 GOD720927:GOD720932 GXZ720927:GXZ720932 HHV720927:HHV720932 HRR720927:HRR720932 IBN720927:IBN720932 ILJ720927:ILJ720932 IVF720927:IVF720932 JFB720927:JFB720932 JOX720927:JOX720932 JYT720927:JYT720932 KIP720927:KIP720932 KSL720927:KSL720932 LCH720927:LCH720932 LMD720927:LMD720932 LVZ720927:LVZ720932 MFV720927:MFV720932 MPR720927:MPR720932 MZN720927:MZN720932 NJJ720927:NJJ720932 NTF720927:NTF720932 ODB720927:ODB720932 OMX720927:OMX720932 OWT720927:OWT720932 PGP720927:PGP720932 PQL720927:PQL720932 QAH720927:QAH720932 QKD720927:QKD720932 QTZ720927:QTZ720932 RDV720927:RDV720932 RNR720927:RNR720932 RXN720927:RXN720932 SHJ720927:SHJ720932 SRF720927:SRF720932 TBB720927:TBB720932 TKX720927:TKX720932 TUT720927:TUT720932 UEP720927:UEP720932 UOL720927:UOL720932 UYH720927:UYH720932 VID720927:VID720932 VRZ720927:VRZ720932 WBV720927:WBV720932 WLR720927:WLR720932 WVN720927:WVN720932 F786463:F786468 JB786463:JB786468 SX786463:SX786468 ACT786463:ACT786468 AMP786463:AMP786468 AWL786463:AWL786468 BGH786463:BGH786468 BQD786463:BQD786468 BZZ786463:BZZ786468 CJV786463:CJV786468 CTR786463:CTR786468 DDN786463:DDN786468 DNJ786463:DNJ786468 DXF786463:DXF786468 EHB786463:EHB786468 EQX786463:EQX786468 FAT786463:FAT786468 FKP786463:FKP786468 FUL786463:FUL786468 GEH786463:GEH786468 GOD786463:GOD786468 GXZ786463:GXZ786468 HHV786463:HHV786468 HRR786463:HRR786468 IBN786463:IBN786468 ILJ786463:ILJ786468 IVF786463:IVF786468 JFB786463:JFB786468 JOX786463:JOX786468 JYT786463:JYT786468 KIP786463:KIP786468 KSL786463:KSL786468 LCH786463:LCH786468 LMD786463:LMD786468 LVZ786463:LVZ786468 MFV786463:MFV786468 MPR786463:MPR786468 MZN786463:MZN786468 NJJ786463:NJJ786468 NTF786463:NTF786468 ODB786463:ODB786468 OMX786463:OMX786468 OWT786463:OWT786468 PGP786463:PGP786468 PQL786463:PQL786468 QAH786463:QAH786468 QKD786463:QKD786468 QTZ786463:QTZ786468 RDV786463:RDV786468 RNR786463:RNR786468 RXN786463:RXN786468 SHJ786463:SHJ786468 SRF786463:SRF786468 TBB786463:TBB786468 TKX786463:TKX786468 TUT786463:TUT786468 UEP786463:UEP786468 UOL786463:UOL786468 UYH786463:UYH786468 VID786463:VID786468 VRZ786463:VRZ786468 WBV786463:WBV786468 WLR786463:WLR786468 WVN786463:WVN786468 F851999:F852004 JB851999:JB852004 SX851999:SX852004 ACT851999:ACT852004 AMP851999:AMP852004 AWL851999:AWL852004 BGH851999:BGH852004 BQD851999:BQD852004 BZZ851999:BZZ852004 CJV851999:CJV852004 CTR851999:CTR852004 DDN851999:DDN852004 DNJ851999:DNJ852004 DXF851999:DXF852004 EHB851999:EHB852004 EQX851999:EQX852004 FAT851999:FAT852004 FKP851999:FKP852004 FUL851999:FUL852004 GEH851999:GEH852004 GOD851999:GOD852004 GXZ851999:GXZ852004 HHV851999:HHV852004 HRR851999:HRR852004 IBN851999:IBN852004 ILJ851999:ILJ852004 IVF851999:IVF852004 JFB851999:JFB852004 JOX851999:JOX852004 JYT851999:JYT852004 KIP851999:KIP852004 KSL851999:KSL852004 LCH851999:LCH852004 LMD851999:LMD852004 LVZ851999:LVZ852004 MFV851999:MFV852004 MPR851999:MPR852004 MZN851999:MZN852004 NJJ851999:NJJ852004 NTF851999:NTF852004 ODB851999:ODB852004 OMX851999:OMX852004 OWT851999:OWT852004 PGP851999:PGP852004 PQL851999:PQL852004 QAH851999:QAH852004 QKD851999:QKD852004 QTZ851999:QTZ852004 RDV851999:RDV852004 RNR851999:RNR852004 RXN851999:RXN852004 SHJ851999:SHJ852004 SRF851999:SRF852004 TBB851999:TBB852004 TKX851999:TKX852004 TUT851999:TUT852004 UEP851999:UEP852004 UOL851999:UOL852004 UYH851999:UYH852004 VID851999:VID852004 VRZ851999:VRZ852004 WBV851999:WBV852004 WLR851999:WLR852004 WVN851999:WVN852004 F917535:F917540 JB917535:JB917540 SX917535:SX917540 ACT917535:ACT917540 AMP917535:AMP917540 AWL917535:AWL917540 BGH917535:BGH917540 BQD917535:BQD917540 BZZ917535:BZZ917540 CJV917535:CJV917540 CTR917535:CTR917540 DDN917535:DDN917540 DNJ917535:DNJ917540 DXF917535:DXF917540 EHB917535:EHB917540 EQX917535:EQX917540 FAT917535:FAT917540 FKP917535:FKP917540 FUL917535:FUL917540 GEH917535:GEH917540 GOD917535:GOD917540 GXZ917535:GXZ917540 HHV917535:HHV917540 HRR917535:HRR917540 IBN917535:IBN917540 ILJ917535:ILJ917540 IVF917535:IVF917540 JFB917535:JFB917540 JOX917535:JOX917540 JYT917535:JYT917540 KIP917535:KIP917540 KSL917535:KSL917540 LCH917535:LCH917540 LMD917535:LMD917540 LVZ917535:LVZ917540 MFV917535:MFV917540 MPR917535:MPR917540 MZN917535:MZN917540 NJJ917535:NJJ917540 NTF917535:NTF917540 ODB917535:ODB917540 OMX917535:OMX917540 OWT917535:OWT917540 PGP917535:PGP917540 PQL917535:PQL917540 QAH917535:QAH917540 QKD917535:QKD917540 QTZ917535:QTZ917540 RDV917535:RDV917540 RNR917535:RNR917540 RXN917535:RXN917540 SHJ917535:SHJ917540 SRF917535:SRF917540 TBB917535:TBB917540 TKX917535:TKX917540 TUT917535:TUT917540 UEP917535:UEP917540 UOL917535:UOL917540 UYH917535:UYH917540 VID917535:VID917540 VRZ917535:VRZ917540 WBV917535:WBV917540 WLR917535:WLR917540 WVN917535:WVN917540 F983071:F983076 JB983071:JB983076 SX983071:SX983076 ACT983071:ACT983076 AMP983071:AMP983076 AWL983071:AWL983076 BGH983071:BGH983076 BQD983071:BQD983076 BZZ983071:BZZ983076 CJV983071:CJV983076 CTR983071:CTR983076 DDN983071:DDN983076 DNJ983071:DNJ983076 DXF983071:DXF983076 EHB983071:EHB983076 EQX983071:EQX983076 FAT983071:FAT983076 FKP983071:FKP983076 FUL983071:FUL983076 GEH983071:GEH983076 GOD983071:GOD983076 GXZ983071:GXZ983076 HHV983071:HHV983076 HRR983071:HRR983076 IBN983071:IBN983076 ILJ983071:ILJ983076 IVF983071:IVF983076 JFB983071:JFB983076 JOX983071:JOX983076 JYT983071:JYT983076 KIP983071:KIP983076 KSL983071:KSL983076 LCH983071:LCH983076 LMD983071:LMD983076 LVZ983071:LVZ983076 MFV983071:MFV983076 MPR983071:MPR983076 MZN983071:MZN983076 NJJ983071:NJJ983076 NTF983071:NTF983076 ODB983071:ODB983076 OMX983071:OMX983076 OWT983071:OWT983076 PGP983071:PGP983076 PQL983071:PQL983076 QAH983071:QAH983076 QKD983071:QKD983076 QTZ983071:QTZ983076 RDV983071:RDV983076 RNR983071:RNR983076 RXN983071:RXN983076 SHJ983071:SHJ983076 SRF983071:SRF983076 TBB983071:TBB983076 TKX983071:TKX983076 TUT983071:TUT983076 UEP983071:UEP983076 UOL983071:UOL983076 UYH983071:UYH983076 VID983071:VID983076 VRZ983071:VRZ983076 WBV983071:WBV983076 WLR983071:WLR983076 WVN983071:WVN983076 D43:D48 IZ43:IZ48 SV43:SV48 ACR43:ACR48 AMN43:AMN48 AWJ43:AWJ48 BGF43:BGF48 BQB43:BQB48 BZX43:BZX48 CJT43:CJT48 CTP43:CTP48 DDL43:DDL48 DNH43:DNH48 DXD43:DXD48 EGZ43:EGZ48 EQV43:EQV48 FAR43:FAR48 FKN43:FKN48 FUJ43:FUJ48 GEF43:GEF48 GOB43:GOB48 GXX43:GXX48 HHT43:HHT48 HRP43:HRP48 IBL43:IBL48 ILH43:ILH48 IVD43:IVD48 JEZ43:JEZ48 JOV43:JOV48 JYR43:JYR48 KIN43:KIN48 KSJ43:KSJ48 LCF43:LCF48 LMB43:LMB48 LVX43:LVX48 MFT43:MFT48 MPP43:MPP48 MZL43:MZL48 NJH43:NJH48 NTD43:NTD48 OCZ43:OCZ48 OMV43:OMV48 OWR43:OWR48 PGN43:PGN48 PQJ43:PQJ48 QAF43:QAF48 QKB43:QKB48 QTX43:QTX48 RDT43:RDT48 RNP43:RNP48 RXL43:RXL48 SHH43:SHH48 SRD43:SRD48 TAZ43:TAZ48 TKV43:TKV48 TUR43:TUR48 UEN43:UEN48 UOJ43:UOJ48 UYF43:UYF48 VIB43:VIB48 VRX43:VRX48 WBT43:WBT48 WLP43:WLP48 WVL43:WVL48 D65579:D65584 IZ65579:IZ65584 SV65579:SV65584 ACR65579:ACR65584 AMN65579:AMN65584 AWJ65579:AWJ65584 BGF65579:BGF65584 BQB65579:BQB65584 BZX65579:BZX65584 CJT65579:CJT65584 CTP65579:CTP65584 DDL65579:DDL65584 DNH65579:DNH65584 DXD65579:DXD65584 EGZ65579:EGZ65584 EQV65579:EQV65584 FAR65579:FAR65584 FKN65579:FKN65584 FUJ65579:FUJ65584 GEF65579:GEF65584 GOB65579:GOB65584 GXX65579:GXX65584 HHT65579:HHT65584 HRP65579:HRP65584 IBL65579:IBL65584 ILH65579:ILH65584 IVD65579:IVD65584 JEZ65579:JEZ65584 JOV65579:JOV65584 JYR65579:JYR65584 KIN65579:KIN65584 KSJ65579:KSJ65584 LCF65579:LCF65584 LMB65579:LMB65584 LVX65579:LVX65584 MFT65579:MFT65584 MPP65579:MPP65584 MZL65579:MZL65584 NJH65579:NJH65584 NTD65579:NTD65584 OCZ65579:OCZ65584 OMV65579:OMV65584 OWR65579:OWR65584 PGN65579:PGN65584 PQJ65579:PQJ65584 QAF65579:QAF65584 QKB65579:QKB65584 QTX65579:QTX65584 RDT65579:RDT65584 RNP65579:RNP65584 RXL65579:RXL65584 SHH65579:SHH65584 SRD65579:SRD65584 TAZ65579:TAZ65584 TKV65579:TKV65584 TUR65579:TUR65584 UEN65579:UEN65584 UOJ65579:UOJ65584 UYF65579:UYF65584 VIB65579:VIB65584 VRX65579:VRX65584 WBT65579:WBT65584 WLP65579:WLP65584 WVL65579:WVL65584 D131115:D131120 IZ131115:IZ131120 SV131115:SV131120 ACR131115:ACR131120 AMN131115:AMN131120 AWJ131115:AWJ131120 BGF131115:BGF131120 BQB131115:BQB131120 BZX131115:BZX131120 CJT131115:CJT131120 CTP131115:CTP131120 DDL131115:DDL131120 DNH131115:DNH131120 DXD131115:DXD131120 EGZ131115:EGZ131120 EQV131115:EQV131120 FAR131115:FAR131120 FKN131115:FKN131120 FUJ131115:FUJ131120 GEF131115:GEF131120 GOB131115:GOB131120 GXX131115:GXX131120 HHT131115:HHT131120 HRP131115:HRP131120 IBL131115:IBL131120 ILH131115:ILH131120 IVD131115:IVD131120 JEZ131115:JEZ131120 JOV131115:JOV131120 JYR131115:JYR131120 KIN131115:KIN131120 KSJ131115:KSJ131120 LCF131115:LCF131120 LMB131115:LMB131120 LVX131115:LVX131120 MFT131115:MFT131120 MPP131115:MPP131120 MZL131115:MZL131120 NJH131115:NJH131120 NTD131115:NTD131120 OCZ131115:OCZ131120 OMV131115:OMV131120 OWR131115:OWR131120 PGN131115:PGN131120 PQJ131115:PQJ131120 QAF131115:QAF131120 QKB131115:QKB131120 QTX131115:QTX131120 RDT131115:RDT131120 RNP131115:RNP131120 RXL131115:RXL131120 SHH131115:SHH131120 SRD131115:SRD131120 TAZ131115:TAZ131120 TKV131115:TKV131120 TUR131115:TUR131120 UEN131115:UEN131120 UOJ131115:UOJ131120 UYF131115:UYF131120 VIB131115:VIB131120 VRX131115:VRX131120 WBT131115:WBT131120 WLP131115:WLP131120 WVL131115:WVL131120 D196651:D196656 IZ196651:IZ196656 SV196651:SV196656 ACR196651:ACR196656 AMN196651:AMN196656 AWJ196651:AWJ196656 BGF196651:BGF196656 BQB196651:BQB196656 BZX196651:BZX196656 CJT196651:CJT196656 CTP196651:CTP196656 DDL196651:DDL196656 DNH196651:DNH196656 DXD196651:DXD196656 EGZ196651:EGZ196656 EQV196651:EQV196656 FAR196651:FAR196656 FKN196651:FKN196656 FUJ196651:FUJ196656 GEF196651:GEF196656 GOB196651:GOB196656 GXX196651:GXX196656 HHT196651:HHT196656 HRP196651:HRP196656 IBL196651:IBL196656 ILH196651:ILH196656 IVD196651:IVD196656 JEZ196651:JEZ196656 JOV196651:JOV196656 JYR196651:JYR196656 KIN196651:KIN196656 KSJ196651:KSJ196656 LCF196651:LCF196656 LMB196651:LMB196656 LVX196651:LVX196656 MFT196651:MFT196656 MPP196651:MPP196656 MZL196651:MZL196656 NJH196651:NJH196656 NTD196651:NTD196656 OCZ196651:OCZ196656 OMV196651:OMV196656 OWR196651:OWR196656 PGN196651:PGN196656 PQJ196651:PQJ196656 QAF196651:QAF196656 QKB196651:QKB196656 QTX196651:QTX196656 RDT196651:RDT196656 RNP196651:RNP196656 RXL196651:RXL196656 SHH196651:SHH196656 SRD196651:SRD196656 TAZ196651:TAZ196656 TKV196651:TKV196656 TUR196651:TUR196656 UEN196651:UEN196656 UOJ196651:UOJ196656 UYF196651:UYF196656 VIB196651:VIB196656 VRX196651:VRX196656 WBT196651:WBT196656 WLP196651:WLP196656 WVL196651:WVL196656 D262187:D262192 IZ262187:IZ262192 SV262187:SV262192 ACR262187:ACR262192 AMN262187:AMN262192 AWJ262187:AWJ262192 BGF262187:BGF262192 BQB262187:BQB262192 BZX262187:BZX262192 CJT262187:CJT262192 CTP262187:CTP262192 DDL262187:DDL262192 DNH262187:DNH262192 DXD262187:DXD262192 EGZ262187:EGZ262192 EQV262187:EQV262192 FAR262187:FAR262192 FKN262187:FKN262192 FUJ262187:FUJ262192 GEF262187:GEF262192 GOB262187:GOB262192 GXX262187:GXX262192 HHT262187:HHT262192 HRP262187:HRP262192 IBL262187:IBL262192 ILH262187:ILH262192 IVD262187:IVD262192 JEZ262187:JEZ262192 JOV262187:JOV262192 JYR262187:JYR262192 KIN262187:KIN262192 KSJ262187:KSJ262192 LCF262187:LCF262192 LMB262187:LMB262192 LVX262187:LVX262192 MFT262187:MFT262192 MPP262187:MPP262192 MZL262187:MZL262192 NJH262187:NJH262192 NTD262187:NTD262192 OCZ262187:OCZ262192 OMV262187:OMV262192 OWR262187:OWR262192 PGN262187:PGN262192 PQJ262187:PQJ262192 QAF262187:QAF262192 QKB262187:QKB262192 QTX262187:QTX262192 RDT262187:RDT262192 RNP262187:RNP262192 RXL262187:RXL262192 SHH262187:SHH262192 SRD262187:SRD262192 TAZ262187:TAZ262192 TKV262187:TKV262192 TUR262187:TUR262192 UEN262187:UEN262192 UOJ262187:UOJ262192 UYF262187:UYF262192 VIB262187:VIB262192 VRX262187:VRX262192 WBT262187:WBT262192 WLP262187:WLP262192 WVL262187:WVL262192 D327723:D327728 IZ327723:IZ327728 SV327723:SV327728 ACR327723:ACR327728 AMN327723:AMN327728 AWJ327723:AWJ327728 BGF327723:BGF327728 BQB327723:BQB327728 BZX327723:BZX327728 CJT327723:CJT327728 CTP327723:CTP327728 DDL327723:DDL327728 DNH327723:DNH327728 DXD327723:DXD327728 EGZ327723:EGZ327728 EQV327723:EQV327728 FAR327723:FAR327728 FKN327723:FKN327728 FUJ327723:FUJ327728 GEF327723:GEF327728 GOB327723:GOB327728 GXX327723:GXX327728 HHT327723:HHT327728 HRP327723:HRP327728 IBL327723:IBL327728 ILH327723:ILH327728 IVD327723:IVD327728 JEZ327723:JEZ327728 JOV327723:JOV327728 JYR327723:JYR327728 KIN327723:KIN327728 KSJ327723:KSJ327728 LCF327723:LCF327728 LMB327723:LMB327728 LVX327723:LVX327728 MFT327723:MFT327728 MPP327723:MPP327728 MZL327723:MZL327728 NJH327723:NJH327728 NTD327723:NTD327728 OCZ327723:OCZ327728 OMV327723:OMV327728 OWR327723:OWR327728 PGN327723:PGN327728 PQJ327723:PQJ327728 QAF327723:QAF327728 QKB327723:QKB327728 QTX327723:QTX327728 RDT327723:RDT327728 RNP327723:RNP327728 RXL327723:RXL327728 SHH327723:SHH327728 SRD327723:SRD327728 TAZ327723:TAZ327728 TKV327723:TKV327728 TUR327723:TUR327728 UEN327723:UEN327728 UOJ327723:UOJ327728 UYF327723:UYF327728 VIB327723:VIB327728 VRX327723:VRX327728 WBT327723:WBT327728 WLP327723:WLP327728 WVL327723:WVL327728 D393259:D393264 IZ393259:IZ393264 SV393259:SV393264 ACR393259:ACR393264 AMN393259:AMN393264 AWJ393259:AWJ393264 BGF393259:BGF393264 BQB393259:BQB393264 BZX393259:BZX393264 CJT393259:CJT393264 CTP393259:CTP393264 DDL393259:DDL393264 DNH393259:DNH393264 DXD393259:DXD393264 EGZ393259:EGZ393264 EQV393259:EQV393264 FAR393259:FAR393264 FKN393259:FKN393264 FUJ393259:FUJ393264 GEF393259:GEF393264 GOB393259:GOB393264 GXX393259:GXX393264 HHT393259:HHT393264 HRP393259:HRP393264 IBL393259:IBL393264 ILH393259:ILH393264 IVD393259:IVD393264 JEZ393259:JEZ393264 JOV393259:JOV393264 JYR393259:JYR393264 KIN393259:KIN393264 KSJ393259:KSJ393264 LCF393259:LCF393264 LMB393259:LMB393264 LVX393259:LVX393264 MFT393259:MFT393264 MPP393259:MPP393264 MZL393259:MZL393264 NJH393259:NJH393264 NTD393259:NTD393264 OCZ393259:OCZ393264 OMV393259:OMV393264 OWR393259:OWR393264 PGN393259:PGN393264 PQJ393259:PQJ393264 QAF393259:QAF393264 QKB393259:QKB393264 QTX393259:QTX393264 RDT393259:RDT393264 RNP393259:RNP393264 RXL393259:RXL393264 SHH393259:SHH393264 SRD393259:SRD393264 TAZ393259:TAZ393264 TKV393259:TKV393264 TUR393259:TUR393264 UEN393259:UEN393264 UOJ393259:UOJ393264 UYF393259:UYF393264 VIB393259:VIB393264 VRX393259:VRX393264 WBT393259:WBT393264 WLP393259:WLP393264 WVL393259:WVL393264 D458795:D458800 IZ458795:IZ458800 SV458795:SV458800 ACR458795:ACR458800 AMN458795:AMN458800 AWJ458795:AWJ458800 BGF458795:BGF458800 BQB458795:BQB458800 BZX458795:BZX458800 CJT458795:CJT458800 CTP458795:CTP458800 DDL458795:DDL458800 DNH458795:DNH458800 DXD458795:DXD458800 EGZ458795:EGZ458800 EQV458795:EQV458800 FAR458795:FAR458800 FKN458795:FKN458800 FUJ458795:FUJ458800 GEF458795:GEF458800 GOB458795:GOB458800 GXX458795:GXX458800 HHT458795:HHT458800 HRP458795:HRP458800 IBL458795:IBL458800 ILH458795:ILH458800 IVD458795:IVD458800 JEZ458795:JEZ458800 JOV458795:JOV458800 JYR458795:JYR458800 KIN458795:KIN458800 KSJ458795:KSJ458800 LCF458795:LCF458800 LMB458795:LMB458800 LVX458795:LVX458800 MFT458795:MFT458800 MPP458795:MPP458800 MZL458795:MZL458800 NJH458795:NJH458800 NTD458795:NTD458800 OCZ458795:OCZ458800 OMV458795:OMV458800 OWR458795:OWR458800 PGN458795:PGN458800 PQJ458795:PQJ458800 QAF458795:QAF458800 QKB458795:QKB458800 QTX458795:QTX458800 RDT458795:RDT458800 RNP458795:RNP458800 RXL458795:RXL458800 SHH458795:SHH458800 SRD458795:SRD458800 TAZ458795:TAZ458800 TKV458795:TKV458800 TUR458795:TUR458800 UEN458795:UEN458800 UOJ458795:UOJ458800 UYF458795:UYF458800 VIB458795:VIB458800 VRX458795:VRX458800 WBT458795:WBT458800 WLP458795:WLP458800 WVL458795:WVL458800 D524331:D524336 IZ524331:IZ524336 SV524331:SV524336 ACR524331:ACR524336 AMN524331:AMN524336 AWJ524331:AWJ524336 BGF524331:BGF524336 BQB524331:BQB524336 BZX524331:BZX524336 CJT524331:CJT524336 CTP524331:CTP524336 DDL524331:DDL524336 DNH524331:DNH524336 DXD524331:DXD524336 EGZ524331:EGZ524336 EQV524331:EQV524336 FAR524331:FAR524336 FKN524331:FKN524336 FUJ524331:FUJ524336 GEF524331:GEF524336 GOB524331:GOB524336 GXX524331:GXX524336 HHT524331:HHT524336 HRP524331:HRP524336 IBL524331:IBL524336 ILH524331:ILH524336 IVD524331:IVD524336 JEZ524331:JEZ524336 JOV524331:JOV524336 JYR524331:JYR524336 KIN524331:KIN524336 KSJ524331:KSJ524336 LCF524331:LCF524336 LMB524331:LMB524336 LVX524331:LVX524336 MFT524331:MFT524336 MPP524331:MPP524336 MZL524331:MZL524336 NJH524331:NJH524336 NTD524331:NTD524336 OCZ524331:OCZ524336 OMV524331:OMV524336 OWR524331:OWR524336 PGN524331:PGN524336 PQJ524331:PQJ524336 QAF524331:QAF524336 QKB524331:QKB524336 QTX524331:QTX524336 RDT524331:RDT524336 RNP524331:RNP524336 RXL524331:RXL524336 SHH524331:SHH524336 SRD524331:SRD524336 TAZ524331:TAZ524336 TKV524331:TKV524336 TUR524331:TUR524336 UEN524331:UEN524336 UOJ524331:UOJ524336 UYF524331:UYF524336 VIB524331:VIB524336 VRX524331:VRX524336 WBT524331:WBT524336 WLP524331:WLP524336 WVL524331:WVL524336 D589867:D589872 IZ589867:IZ589872 SV589867:SV589872 ACR589867:ACR589872 AMN589867:AMN589872 AWJ589867:AWJ589872 BGF589867:BGF589872 BQB589867:BQB589872 BZX589867:BZX589872 CJT589867:CJT589872 CTP589867:CTP589872 DDL589867:DDL589872 DNH589867:DNH589872 DXD589867:DXD589872 EGZ589867:EGZ589872 EQV589867:EQV589872 FAR589867:FAR589872 FKN589867:FKN589872 FUJ589867:FUJ589872 GEF589867:GEF589872 GOB589867:GOB589872 GXX589867:GXX589872 HHT589867:HHT589872 HRP589867:HRP589872 IBL589867:IBL589872 ILH589867:ILH589872 IVD589867:IVD589872 JEZ589867:JEZ589872 JOV589867:JOV589872 JYR589867:JYR589872 KIN589867:KIN589872 KSJ589867:KSJ589872 LCF589867:LCF589872 LMB589867:LMB589872 LVX589867:LVX589872 MFT589867:MFT589872 MPP589867:MPP589872 MZL589867:MZL589872 NJH589867:NJH589872 NTD589867:NTD589872 OCZ589867:OCZ589872 OMV589867:OMV589872 OWR589867:OWR589872 PGN589867:PGN589872 PQJ589867:PQJ589872 QAF589867:QAF589872 QKB589867:QKB589872 QTX589867:QTX589872 RDT589867:RDT589872 RNP589867:RNP589872 RXL589867:RXL589872 SHH589867:SHH589872 SRD589867:SRD589872 TAZ589867:TAZ589872 TKV589867:TKV589872 TUR589867:TUR589872 UEN589867:UEN589872 UOJ589867:UOJ589872 UYF589867:UYF589872 VIB589867:VIB589872 VRX589867:VRX589872 WBT589867:WBT589872 WLP589867:WLP589872 WVL589867:WVL589872 D655403:D655408 IZ655403:IZ655408 SV655403:SV655408 ACR655403:ACR655408 AMN655403:AMN655408 AWJ655403:AWJ655408 BGF655403:BGF655408 BQB655403:BQB655408 BZX655403:BZX655408 CJT655403:CJT655408 CTP655403:CTP655408 DDL655403:DDL655408 DNH655403:DNH655408 DXD655403:DXD655408 EGZ655403:EGZ655408 EQV655403:EQV655408 FAR655403:FAR655408 FKN655403:FKN655408 FUJ655403:FUJ655408 GEF655403:GEF655408 GOB655403:GOB655408 GXX655403:GXX655408 HHT655403:HHT655408 HRP655403:HRP655408 IBL655403:IBL655408 ILH655403:ILH655408 IVD655403:IVD655408 JEZ655403:JEZ655408 JOV655403:JOV655408 JYR655403:JYR655408 KIN655403:KIN655408 KSJ655403:KSJ655408 LCF655403:LCF655408 LMB655403:LMB655408 LVX655403:LVX655408 MFT655403:MFT655408 MPP655403:MPP655408 MZL655403:MZL655408 NJH655403:NJH655408 NTD655403:NTD655408 OCZ655403:OCZ655408 OMV655403:OMV655408 OWR655403:OWR655408 PGN655403:PGN655408 PQJ655403:PQJ655408 QAF655403:QAF655408 QKB655403:QKB655408 QTX655403:QTX655408 RDT655403:RDT655408 RNP655403:RNP655408 RXL655403:RXL655408 SHH655403:SHH655408 SRD655403:SRD655408 TAZ655403:TAZ655408 TKV655403:TKV655408 TUR655403:TUR655408 UEN655403:UEN655408 UOJ655403:UOJ655408 UYF655403:UYF655408 VIB655403:VIB655408 VRX655403:VRX655408 WBT655403:WBT655408 WLP655403:WLP655408 WVL655403:WVL655408 D720939:D720944 IZ720939:IZ720944 SV720939:SV720944 ACR720939:ACR720944 AMN720939:AMN720944 AWJ720939:AWJ720944 BGF720939:BGF720944 BQB720939:BQB720944 BZX720939:BZX720944 CJT720939:CJT720944 CTP720939:CTP720944 DDL720939:DDL720944 DNH720939:DNH720944 DXD720939:DXD720944 EGZ720939:EGZ720944 EQV720939:EQV720944 FAR720939:FAR720944 FKN720939:FKN720944 FUJ720939:FUJ720944 GEF720939:GEF720944 GOB720939:GOB720944 GXX720939:GXX720944 HHT720939:HHT720944 HRP720939:HRP720944 IBL720939:IBL720944 ILH720939:ILH720944 IVD720939:IVD720944 JEZ720939:JEZ720944 JOV720939:JOV720944 JYR720939:JYR720944 KIN720939:KIN720944 KSJ720939:KSJ720944 LCF720939:LCF720944 LMB720939:LMB720944 LVX720939:LVX720944 MFT720939:MFT720944 MPP720939:MPP720944 MZL720939:MZL720944 NJH720939:NJH720944 NTD720939:NTD720944 OCZ720939:OCZ720944 OMV720939:OMV720944 OWR720939:OWR720944 PGN720939:PGN720944 PQJ720939:PQJ720944 QAF720939:QAF720944 QKB720939:QKB720944 QTX720939:QTX720944 RDT720939:RDT720944 RNP720939:RNP720944 RXL720939:RXL720944 SHH720939:SHH720944 SRD720939:SRD720944 TAZ720939:TAZ720944 TKV720939:TKV720944 TUR720939:TUR720944 UEN720939:UEN720944 UOJ720939:UOJ720944 UYF720939:UYF720944 VIB720939:VIB720944 VRX720939:VRX720944 WBT720939:WBT720944 WLP720939:WLP720944 WVL720939:WVL720944 D786475:D786480 IZ786475:IZ786480 SV786475:SV786480 ACR786475:ACR786480 AMN786475:AMN786480 AWJ786475:AWJ786480 BGF786475:BGF786480 BQB786475:BQB786480 BZX786475:BZX786480 CJT786475:CJT786480 CTP786475:CTP786480 DDL786475:DDL786480 DNH786475:DNH786480 DXD786475:DXD786480 EGZ786475:EGZ786480 EQV786475:EQV786480 FAR786475:FAR786480 FKN786475:FKN786480 FUJ786475:FUJ786480 GEF786475:GEF786480 GOB786475:GOB786480 GXX786475:GXX786480 HHT786475:HHT786480 HRP786475:HRP786480 IBL786475:IBL786480 ILH786475:ILH786480 IVD786475:IVD786480 JEZ786475:JEZ786480 JOV786475:JOV786480 JYR786475:JYR786480 KIN786475:KIN786480 KSJ786475:KSJ786480 LCF786475:LCF786480 LMB786475:LMB786480 LVX786475:LVX786480 MFT786475:MFT786480 MPP786475:MPP786480 MZL786475:MZL786480 NJH786475:NJH786480 NTD786475:NTD786480 OCZ786475:OCZ786480 OMV786475:OMV786480 OWR786475:OWR786480 PGN786475:PGN786480 PQJ786475:PQJ786480 QAF786475:QAF786480 QKB786475:QKB786480 QTX786475:QTX786480 RDT786475:RDT786480 RNP786475:RNP786480 RXL786475:RXL786480 SHH786475:SHH786480 SRD786475:SRD786480 TAZ786475:TAZ786480 TKV786475:TKV786480 TUR786475:TUR786480 UEN786475:UEN786480 UOJ786475:UOJ786480 UYF786475:UYF786480 VIB786475:VIB786480 VRX786475:VRX786480 WBT786475:WBT786480 WLP786475:WLP786480 WVL786475:WVL786480 D852011:D852016 IZ852011:IZ852016 SV852011:SV852016 ACR852011:ACR852016 AMN852011:AMN852016 AWJ852011:AWJ852016 BGF852011:BGF852016 BQB852011:BQB852016 BZX852011:BZX852016 CJT852011:CJT852016 CTP852011:CTP852016 DDL852011:DDL852016 DNH852011:DNH852016 DXD852011:DXD852016 EGZ852011:EGZ852016 EQV852011:EQV852016 FAR852011:FAR852016 FKN852011:FKN852016 FUJ852011:FUJ852016 GEF852011:GEF852016 GOB852011:GOB852016 GXX852011:GXX852016 HHT852011:HHT852016 HRP852011:HRP852016 IBL852011:IBL852016 ILH852011:ILH852016 IVD852011:IVD852016 JEZ852011:JEZ852016 JOV852011:JOV852016 JYR852011:JYR852016 KIN852011:KIN852016 KSJ852011:KSJ852016 LCF852011:LCF852016 LMB852011:LMB852016 LVX852011:LVX852016 MFT852011:MFT852016 MPP852011:MPP852016 MZL852011:MZL852016 NJH852011:NJH852016 NTD852011:NTD852016 OCZ852011:OCZ852016 OMV852011:OMV852016 OWR852011:OWR852016 PGN852011:PGN852016 PQJ852011:PQJ852016 QAF852011:QAF852016 QKB852011:QKB852016 QTX852011:QTX852016 RDT852011:RDT852016 RNP852011:RNP852016 RXL852011:RXL852016 SHH852011:SHH852016 SRD852011:SRD852016 TAZ852011:TAZ852016 TKV852011:TKV852016 TUR852011:TUR852016 UEN852011:UEN852016 UOJ852011:UOJ852016 UYF852011:UYF852016 VIB852011:VIB852016 VRX852011:VRX852016 WBT852011:WBT852016 WLP852011:WLP852016 WVL852011:WVL852016 D917547:D917552 IZ917547:IZ917552 SV917547:SV917552 ACR917547:ACR917552 AMN917547:AMN917552 AWJ917547:AWJ917552 BGF917547:BGF917552 BQB917547:BQB917552 BZX917547:BZX917552 CJT917547:CJT917552 CTP917547:CTP917552 DDL917547:DDL917552 DNH917547:DNH917552 DXD917547:DXD917552 EGZ917547:EGZ917552 EQV917547:EQV917552 FAR917547:FAR917552 FKN917547:FKN917552 FUJ917547:FUJ917552 GEF917547:GEF917552 GOB917547:GOB917552 GXX917547:GXX917552 HHT917547:HHT917552 HRP917547:HRP917552 IBL917547:IBL917552 ILH917547:ILH917552 IVD917547:IVD917552 JEZ917547:JEZ917552 JOV917547:JOV917552 JYR917547:JYR917552 KIN917547:KIN917552 KSJ917547:KSJ917552 LCF917547:LCF917552 LMB917547:LMB917552 LVX917547:LVX917552 MFT917547:MFT917552 MPP917547:MPP917552 MZL917547:MZL917552 NJH917547:NJH917552 NTD917547:NTD917552 OCZ917547:OCZ917552 OMV917547:OMV917552 OWR917547:OWR917552 PGN917547:PGN917552 PQJ917547:PQJ917552 QAF917547:QAF917552 QKB917547:QKB917552 QTX917547:QTX917552 RDT917547:RDT917552 RNP917547:RNP917552 RXL917547:RXL917552 SHH917547:SHH917552 SRD917547:SRD917552 TAZ917547:TAZ917552 TKV917547:TKV917552 TUR917547:TUR917552 UEN917547:UEN917552 UOJ917547:UOJ917552 UYF917547:UYF917552 VIB917547:VIB917552 VRX917547:VRX917552 WBT917547:WBT917552 WLP917547:WLP917552 WVL917547:WVL917552 D983083:D983088 IZ983083:IZ983088 SV983083:SV983088 ACR983083:ACR983088 AMN983083:AMN983088 AWJ983083:AWJ983088 BGF983083:BGF983088 BQB983083:BQB983088 BZX983083:BZX983088 CJT983083:CJT983088 CTP983083:CTP983088 DDL983083:DDL983088 DNH983083:DNH983088 DXD983083:DXD983088 EGZ983083:EGZ983088 EQV983083:EQV983088 FAR983083:FAR983088 FKN983083:FKN983088 FUJ983083:FUJ983088 GEF983083:GEF983088 GOB983083:GOB983088 GXX983083:GXX983088 HHT983083:HHT983088 HRP983083:HRP983088 IBL983083:IBL983088 ILH983083:ILH983088 IVD983083:IVD983088 JEZ983083:JEZ983088 JOV983083:JOV983088 JYR983083:JYR983088 KIN983083:KIN983088 KSJ983083:KSJ983088 LCF983083:LCF983088 LMB983083:LMB983088 LVX983083:LVX983088 MFT983083:MFT983088 MPP983083:MPP983088 MZL983083:MZL983088 NJH983083:NJH983088 NTD983083:NTD983088 OCZ983083:OCZ983088 OMV983083:OMV983088 OWR983083:OWR983088 PGN983083:PGN983088 PQJ983083:PQJ983088 QAF983083:QAF983088 QKB983083:QKB983088 QTX983083:QTX983088 RDT983083:RDT983088 RNP983083:RNP983088 RXL983083:RXL983088 SHH983083:SHH983088 SRD983083:SRD983088 TAZ983083:TAZ983088 TKV983083:TKV983088 TUR983083:TUR983088 UEN983083:UEN983088 UOJ983083:UOJ983088 UYF983083:UYF983088 VIB983083:VIB983088 VRX983083:VRX983088 WBT983083:WBT983088 WLP983083:WLP983088 WVL983083:WVL983088" xr:uid="{C38214DE-C54E-46E8-8972-37AF750B921C}">
      <formula1>Hue</formula1>
    </dataValidation>
    <dataValidation type="list" allowBlank="1" showInputMessage="1" sqref="E10:E15 JA10:JA15 SW10:SW15 ACS10:ACS15 AMO10:AMO15 AWK10:AWK15 BGG10:BGG15 BQC10:BQC15 BZY10:BZY15 CJU10:CJU15 CTQ10:CTQ15 DDM10:DDM15 DNI10:DNI15 DXE10:DXE15 EHA10:EHA15 EQW10:EQW15 FAS10:FAS15 FKO10:FKO15 FUK10:FUK15 GEG10:GEG15 GOC10:GOC15 GXY10:GXY15 HHU10:HHU15 HRQ10:HRQ15 IBM10:IBM15 ILI10:ILI15 IVE10:IVE15 JFA10:JFA15 JOW10:JOW15 JYS10:JYS15 KIO10:KIO15 KSK10:KSK15 LCG10:LCG15 LMC10:LMC15 LVY10:LVY15 MFU10:MFU15 MPQ10:MPQ15 MZM10:MZM15 NJI10:NJI15 NTE10:NTE15 ODA10:ODA15 OMW10:OMW15 OWS10:OWS15 PGO10:PGO15 PQK10:PQK15 QAG10:QAG15 QKC10:QKC15 QTY10:QTY15 RDU10:RDU15 RNQ10:RNQ15 RXM10:RXM15 SHI10:SHI15 SRE10:SRE15 TBA10:TBA15 TKW10:TKW15 TUS10:TUS15 UEO10:UEO15 UOK10:UOK15 UYG10:UYG15 VIC10:VIC15 VRY10:VRY15 WBU10:WBU15 WLQ10:WLQ15 WVM10:WVM15 E65546:E65551 JA65546:JA65551 SW65546:SW65551 ACS65546:ACS65551 AMO65546:AMO65551 AWK65546:AWK65551 BGG65546:BGG65551 BQC65546:BQC65551 BZY65546:BZY65551 CJU65546:CJU65551 CTQ65546:CTQ65551 DDM65546:DDM65551 DNI65546:DNI65551 DXE65546:DXE65551 EHA65546:EHA65551 EQW65546:EQW65551 FAS65546:FAS65551 FKO65546:FKO65551 FUK65546:FUK65551 GEG65546:GEG65551 GOC65546:GOC65551 GXY65546:GXY65551 HHU65546:HHU65551 HRQ65546:HRQ65551 IBM65546:IBM65551 ILI65546:ILI65551 IVE65546:IVE65551 JFA65546:JFA65551 JOW65546:JOW65551 JYS65546:JYS65551 KIO65546:KIO65551 KSK65546:KSK65551 LCG65546:LCG65551 LMC65546:LMC65551 LVY65546:LVY65551 MFU65546:MFU65551 MPQ65546:MPQ65551 MZM65546:MZM65551 NJI65546:NJI65551 NTE65546:NTE65551 ODA65546:ODA65551 OMW65546:OMW65551 OWS65546:OWS65551 PGO65546:PGO65551 PQK65546:PQK65551 QAG65546:QAG65551 QKC65546:QKC65551 QTY65546:QTY65551 RDU65546:RDU65551 RNQ65546:RNQ65551 RXM65546:RXM65551 SHI65546:SHI65551 SRE65546:SRE65551 TBA65546:TBA65551 TKW65546:TKW65551 TUS65546:TUS65551 UEO65546:UEO65551 UOK65546:UOK65551 UYG65546:UYG65551 VIC65546:VIC65551 VRY65546:VRY65551 WBU65546:WBU65551 WLQ65546:WLQ65551 WVM65546:WVM65551 E131082:E131087 JA131082:JA131087 SW131082:SW131087 ACS131082:ACS131087 AMO131082:AMO131087 AWK131082:AWK131087 BGG131082:BGG131087 BQC131082:BQC131087 BZY131082:BZY131087 CJU131082:CJU131087 CTQ131082:CTQ131087 DDM131082:DDM131087 DNI131082:DNI131087 DXE131082:DXE131087 EHA131082:EHA131087 EQW131082:EQW131087 FAS131082:FAS131087 FKO131082:FKO131087 FUK131082:FUK131087 GEG131082:GEG131087 GOC131082:GOC131087 GXY131082:GXY131087 HHU131082:HHU131087 HRQ131082:HRQ131087 IBM131082:IBM131087 ILI131082:ILI131087 IVE131082:IVE131087 JFA131082:JFA131087 JOW131082:JOW131087 JYS131082:JYS131087 KIO131082:KIO131087 KSK131082:KSK131087 LCG131082:LCG131087 LMC131082:LMC131087 LVY131082:LVY131087 MFU131082:MFU131087 MPQ131082:MPQ131087 MZM131082:MZM131087 NJI131082:NJI131087 NTE131082:NTE131087 ODA131082:ODA131087 OMW131082:OMW131087 OWS131082:OWS131087 PGO131082:PGO131087 PQK131082:PQK131087 QAG131082:QAG131087 QKC131082:QKC131087 QTY131082:QTY131087 RDU131082:RDU131087 RNQ131082:RNQ131087 RXM131082:RXM131087 SHI131082:SHI131087 SRE131082:SRE131087 TBA131082:TBA131087 TKW131082:TKW131087 TUS131082:TUS131087 UEO131082:UEO131087 UOK131082:UOK131087 UYG131082:UYG131087 VIC131082:VIC131087 VRY131082:VRY131087 WBU131082:WBU131087 WLQ131082:WLQ131087 WVM131082:WVM131087 E196618:E196623 JA196618:JA196623 SW196618:SW196623 ACS196618:ACS196623 AMO196618:AMO196623 AWK196618:AWK196623 BGG196618:BGG196623 BQC196618:BQC196623 BZY196618:BZY196623 CJU196618:CJU196623 CTQ196618:CTQ196623 DDM196618:DDM196623 DNI196618:DNI196623 DXE196618:DXE196623 EHA196618:EHA196623 EQW196618:EQW196623 FAS196618:FAS196623 FKO196618:FKO196623 FUK196618:FUK196623 GEG196618:GEG196623 GOC196618:GOC196623 GXY196618:GXY196623 HHU196618:HHU196623 HRQ196618:HRQ196623 IBM196618:IBM196623 ILI196618:ILI196623 IVE196618:IVE196623 JFA196618:JFA196623 JOW196618:JOW196623 JYS196618:JYS196623 KIO196618:KIO196623 KSK196618:KSK196623 LCG196618:LCG196623 LMC196618:LMC196623 LVY196618:LVY196623 MFU196618:MFU196623 MPQ196618:MPQ196623 MZM196618:MZM196623 NJI196618:NJI196623 NTE196618:NTE196623 ODA196618:ODA196623 OMW196618:OMW196623 OWS196618:OWS196623 PGO196618:PGO196623 PQK196618:PQK196623 QAG196618:QAG196623 QKC196618:QKC196623 QTY196618:QTY196623 RDU196618:RDU196623 RNQ196618:RNQ196623 RXM196618:RXM196623 SHI196618:SHI196623 SRE196618:SRE196623 TBA196618:TBA196623 TKW196618:TKW196623 TUS196618:TUS196623 UEO196618:UEO196623 UOK196618:UOK196623 UYG196618:UYG196623 VIC196618:VIC196623 VRY196618:VRY196623 WBU196618:WBU196623 WLQ196618:WLQ196623 WVM196618:WVM196623 E262154:E262159 JA262154:JA262159 SW262154:SW262159 ACS262154:ACS262159 AMO262154:AMO262159 AWK262154:AWK262159 BGG262154:BGG262159 BQC262154:BQC262159 BZY262154:BZY262159 CJU262154:CJU262159 CTQ262154:CTQ262159 DDM262154:DDM262159 DNI262154:DNI262159 DXE262154:DXE262159 EHA262154:EHA262159 EQW262154:EQW262159 FAS262154:FAS262159 FKO262154:FKO262159 FUK262154:FUK262159 GEG262154:GEG262159 GOC262154:GOC262159 GXY262154:GXY262159 HHU262154:HHU262159 HRQ262154:HRQ262159 IBM262154:IBM262159 ILI262154:ILI262159 IVE262154:IVE262159 JFA262154:JFA262159 JOW262154:JOW262159 JYS262154:JYS262159 KIO262154:KIO262159 KSK262154:KSK262159 LCG262154:LCG262159 LMC262154:LMC262159 LVY262154:LVY262159 MFU262154:MFU262159 MPQ262154:MPQ262159 MZM262154:MZM262159 NJI262154:NJI262159 NTE262154:NTE262159 ODA262154:ODA262159 OMW262154:OMW262159 OWS262154:OWS262159 PGO262154:PGO262159 PQK262154:PQK262159 QAG262154:QAG262159 QKC262154:QKC262159 QTY262154:QTY262159 RDU262154:RDU262159 RNQ262154:RNQ262159 RXM262154:RXM262159 SHI262154:SHI262159 SRE262154:SRE262159 TBA262154:TBA262159 TKW262154:TKW262159 TUS262154:TUS262159 UEO262154:UEO262159 UOK262154:UOK262159 UYG262154:UYG262159 VIC262154:VIC262159 VRY262154:VRY262159 WBU262154:WBU262159 WLQ262154:WLQ262159 WVM262154:WVM262159 E327690:E327695 JA327690:JA327695 SW327690:SW327695 ACS327690:ACS327695 AMO327690:AMO327695 AWK327690:AWK327695 BGG327690:BGG327695 BQC327690:BQC327695 BZY327690:BZY327695 CJU327690:CJU327695 CTQ327690:CTQ327695 DDM327690:DDM327695 DNI327690:DNI327695 DXE327690:DXE327695 EHA327690:EHA327695 EQW327690:EQW327695 FAS327690:FAS327695 FKO327690:FKO327695 FUK327690:FUK327695 GEG327690:GEG327695 GOC327690:GOC327695 GXY327690:GXY327695 HHU327690:HHU327695 HRQ327690:HRQ327695 IBM327690:IBM327695 ILI327690:ILI327695 IVE327690:IVE327695 JFA327690:JFA327695 JOW327690:JOW327695 JYS327690:JYS327695 KIO327690:KIO327695 KSK327690:KSK327695 LCG327690:LCG327695 LMC327690:LMC327695 LVY327690:LVY327695 MFU327690:MFU327695 MPQ327690:MPQ327695 MZM327690:MZM327695 NJI327690:NJI327695 NTE327690:NTE327695 ODA327690:ODA327695 OMW327690:OMW327695 OWS327690:OWS327695 PGO327690:PGO327695 PQK327690:PQK327695 QAG327690:QAG327695 QKC327690:QKC327695 QTY327690:QTY327695 RDU327690:RDU327695 RNQ327690:RNQ327695 RXM327690:RXM327695 SHI327690:SHI327695 SRE327690:SRE327695 TBA327690:TBA327695 TKW327690:TKW327695 TUS327690:TUS327695 UEO327690:UEO327695 UOK327690:UOK327695 UYG327690:UYG327695 VIC327690:VIC327695 VRY327690:VRY327695 WBU327690:WBU327695 WLQ327690:WLQ327695 WVM327690:WVM327695 E393226:E393231 JA393226:JA393231 SW393226:SW393231 ACS393226:ACS393231 AMO393226:AMO393231 AWK393226:AWK393231 BGG393226:BGG393231 BQC393226:BQC393231 BZY393226:BZY393231 CJU393226:CJU393231 CTQ393226:CTQ393231 DDM393226:DDM393231 DNI393226:DNI393231 DXE393226:DXE393231 EHA393226:EHA393231 EQW393226:EQW393231 FAS393226:FAS393231 FKO393226:FKO393231 FUK393226:FUK393231 GEG393226:GEG393231 GOC393226:GOC393231 GXY393226:GXY393231 HHU393226:HHU393231 HRQ393226:HRQ393231 IBM393226:IBM393231 ILI393226:ILI393231 IVE393226:IVE393231 JFA393226:JFA393231 JOW393226:JOW393231 JYS393226:JYS393231 KIO393226:KIO393231 KSK393226:KSK393231 LCG393226:LCG393231 LMC393226:LMC393231 LVY393226:LVY393231 MFU393226:MFU393231 MPQ393226:MPQ393231 MZM393226:MZM393231 NJI393226:NJI393231 NTE393226:NTE393231 ODA393226:ODA393231 OMW393226:OMW393231 OWS393226:OWS393231 PGO393226:PGO393231 PQK393226:PQK393231 QAG393226:QAG393231 QKC393226:QKC393231 QTY393226:QTY393231 RDU393226:RDU393231 RNQ393226:RNQ393231 RXM393226:RXM393231 SHI393226:SHI393231 SRE393226:SRE393231 TBA393226:TBA393231 TKW393226:TKW393231 TUS393226:TUS393231 UEO393226:UEO393231 UOK393226:UOK393231 UYG393226:UYG393231 VIC393226:VIC393231 VRY393226:VRY393231 WBU393226:WBU393231 WLQ393226:WLQ393231 WVM393226:WVM393231 E458762:E458767 JA458762:JA458767 SW458762:SW458767 ACS458762:ACS458767 AMO458762:AMO458767 AWK458762:AWK458767 BGG458762:BGG458767 BQC458762:BQC458767 BZY458762:BZY458767 CJU458762:CJU458767 CTQ458762:CTQ458767 DDM458762:DDM458767 DNI458762:DNI458767 DXE458762:DXE458767 EHA458762:EHA458767 EQW458762:EQW458767 FAS458762:FAS458767 FKO458762:FKO458767 FUK458762:FUK458767 GEG458762:GEG458767 GOC458762:GOC458767 GXY458762:GXY458767 HHU458762:HHU458767 HRQ458762:HRQ458767 IBM458762:IBM458767 ILI458762:ILI458767 IVE458762:IVE458767 JFA458762:JFA458767 JOW458762:JOW458767 JYS458762:JYS458767 KIO458762:KIO458767 KSK458762:KSK458767 LCG458762:LCG458767 LMC458762:LMC458767 LVY458762:LVY458767 MFU458762:MFU458767 MPQ458762:MPQ458767 MZM458762:MZM458767 NJI458762:NJI458767 NTE458762:NTE458767 ODA458762:ODA458767 OMW458762:OMW458767 OWS458762:OWS458767 PGO458762:PGO458767 PQK458762:PQK458767 QAG458762:QAG458767 QKC458762:QKC458767 QTY458762:QTY458767 RDU458762:RDU458767 RNQ458762:RNQ458767 RXM458762:RXM458767 SHI458762:SHI458767 SRE458762:SRE458767 TBA458762:TBA458767 TKW458762:TKW458767 TUS458762:TUS458767 UEO458762:UEO458767 UOK458762:UOK458767 UYG458762:UYG458767 VIC458762:VIC458767 VRY458762:VRY458767 WBU458762:WBU458767 WLQ458762:WLQ458767 WVM458762:WVM458767 E524298:E524303 JA524298:JA524303 SW524298:SW524303 ACS524298:ACS524303 AMO524298:AMO524303 AWK524298:AWK524303 BGG524298:BGG524303 BQC524298:BQC524303 BZY524298:BZY524303 CJU524298:CJU524303 CTQ524298:CTQ524303 DDM524298:DDM524303 DNI524298:DNI524303 DXE524298:DXE524303 EHA524298:EHA524303 EQW524298:EQW524303 FAS524298:FAS524303 FKO524298:FKO524303 FUK524298:FUK524303 GEG524298:GEG524303 GOC524298:GOC524303 GXY524298:GXY524303 HHU524298:HHU524303 HRQ524298:HRQ524303 IBM524298:IBM524303 ILI524298:ILI524303 IVE524298:IVE524303 JFA524298:JFA524303 JOW524298:JOW524303 JYS524298:JYS524303 KIO524298:KIO524303 KSK524298:KSK524303 LCG524298:LCG524303 LMC524298:LMC524303 LVY524298:LVY524303 MFU524298:MFU524303 MPQ524298:MPQ524303 MZM524298:MZM524303 NJI524298:NJI524303 NTE524298:NTE524303 ODA524298:ODA524303 OMW524298:OMW524303 OWS524298:OWS524303 PGO524298:PGO524303 PQK524298:PQK524303 QAG524298:QAG524303 QKC524298:QKC524303 QTY524298:QTY524303 RDU524298:RDU524303 RNQ524298:RNQ524303 RXM524298:RXM524303 SHI524298:SHI524303 SRE524298:SRE524303 TBA524298:TBA524303 TKW524298:TKW524303 TUS524298:TUS524303 UEO524298:UEO524303 UOK524298:UOK524303 UYG524298:UYG524303 VIC524298:VIC524303 VRY524298:VRY524303 WBU524298:WBU524303 WLQ524298:WLQ524303 WVM524298:WVM524303 E589834:E589839 JA589834:JA589839 SW589834:SW589839 ACS589834:ACS589839 AMO589834:AMO589839 AWK589834:AWK589839 BGG589834:BGG589839 BQC589834:BQC589839 BZY589834:BZY589839 CJU589834:CJU589839 CTQ589834:CTQ589839 DDM589834:DDM589839 DNI589834:DNI589839 DXE589834:DXE589839 EHA589834:EHA589839 EQW589834:EQW589839 FAS589834:FAS589839 FKO589834:FKO589839 FUK589834:FUK589839 GEG589834:GEG589839 GOC589834:GOC589839 GXY589834:GXY589839 HHU589834:HHU589839 HRQ589834:HRQ589839 IBM589834:IBM589839 ILI589834:ILI589839 IVE589834:IVE589839 JFA589834:JFA589839 JOW589834:JOW589839 JYS589834:JYS589839 KIO589834:KIO589839 KSK589834:KSK589839 LCG589834:LCG589839 LMC589834:LMC589839 LVY589834:LVY589839 MFU589834:MFU589839 MPQ589834:MPQ589839 MZM589834:MZM589839 NJI589834:NJI589839 NTE589834:NTE589839 ODA589834:ODA589839 OMW589834:OMW589839 OWS589834:OWS589839 PGO589834:PGO589839 PQK589834:PQK589839 QAG589834:QAG589839 QKC589834:QKC589839 QTY589834:QTY589839 RDU589834:RDU589839 RNQ589834:RNQ589839 RXM589834:RXM589839 SHI589834:SHI589839 SRE589834:SRE589839 TBA589834:TBA589839 TKW589834:TKW589839 TUS589834:TUS589839 UEO589834:UEO589839 UOK589834:UOK589839 UYG589834:UYG589839 VIC589834:VIC589839 VRY589834:VRY589839 WBU589834:WBU589839 WLQ589834:WLQ589839 WVM589834:WVM589839 E655370:E655375 JA655370:JA655375 SW655370:SW655375 ACS655370:ACS655375 AMO655370:AMO655375 AWK655370:AWK655375 BGG655370:BGG655375 BQC655370:BQC655375 BZY655370:BZY655375 CJU655370:CJU655375 CTQ655370:CTQ655375 DDM655370:DDM655375 DNI655370:DNI655375 DXE655370:DXE655375 EHA655370:EHA655375 EQW655370:EQW655375 FAS655370:FAS655375 FKO655370:FKO655375 FUK655370:FUK655375 GEG655370:GEG655375 GOC655370:GOC655375 GXY655370:GXY655375 HHU655370:HHU655375 HRQ655370:HRQ655375 IBM655370:IBM655375 ILI655370:ILI655375 IVE655370:IVE655375 JFA655370:JFA655375 JOW655370:JOW655375 JYS655370:JYS655375 KIO655370:KIO655375 KSK655370:KSK655375 LCG655370:LCG655375 LMC655370:LMC655375 LVY655370:LVY655375 MFU655370:MFU655375 MPQ655370:MPQ655375 MZM655370:MZM655375 NJI655370:NJI655375 NTE655370:NTE655375 ODA655370:ODA655375 OMW655370:OMW655375 OWS655370:OWS655375 PGO655370:PGO655375 PQK655370:PQK655375 QAG655370:QAG655375 QKC655370:QKC655375 QTY655370:QTY655375 RDU655370:RDU655375 RNQ655370:RNQ655375 RXM655370:RXM655375 SHI655370:SHI655375 SRE655370:SRE655375 TBA655370:TBA655375 TKW655370:TKW655375 TUS655370:TUS655375 UEO655370:UEO655375 UOK655370:UOK655375 UYG655370:UYG655375 VIC655370:VIC655375 VRY655370:VRY655375 WBU655370:WBU655375 WLQ655370:WLQ655375 WVM655370:WVM655375 E720906:E720911 JA720906:JA720911 SW720906:SW720911 ACS720906:ACS720911 AMO720906:AMO720911 AWK720906:AWK720911 BGG720906:BGG720911 BQC720906:BQC720911 BZY720906:BZY720911 CJU720906:CJU720911 CTQ720906:CTQ720911 DDM720906:DDM720911 DNI720906:DNI720911 DXE720906:DXE720911 EHA720906:EHA720911 EQW720906:EQW720911 FAS720906:FAS720911 FKO720906:FKO720911 FUK720906:FUK720911 GEG720906:GEG720911 GOC720906:GOC720911 GXY720906:GXY720911 HHU720906:HHU720911 HRQ720906:HRQ720911 IBM720906:IBM720911 ILI720906:ILI720911 IVE720906:IVE720911 JFA720906:JFA720911 JOW720906:JOW720911 JYS720906:JYS720911 KIO720906:KIO720911 KSK720906:KSK720911 LCG720906:LCG720911 LMC720906:LMC720911 LVY720906:LVY720911 MFU720906:MFU720911 MPQ720906:MPQ720911 MZM720906:MZM720911 NJI720906:NJI720911 NTE720906:NTE720911 ODA720906:ODA720911 OMW720906:OMW720911 OWS720906:OWS720911 PGO720906:PGO720911 PQK720906:PQK720911 QAG720906:QAG720911 QKC720906:QKC720911 QTY720906:QTY720911 RDU720906:RDU720911 RNQ720906:RNQ720911 RXM720906:RXM720911 SHI720906:SHI720911 SRE720906:SRE720911 TBA720906:TBA720911 TKW720906:TKW720911 TUS720906:TUS720911 UEO720906:UEO720911 UOK720906:UOK720911 UYG720906:UYG720911 VIC720906:VIC720911 VRY720906:VRY720911 WBU720906:WBU720911 WLQ720906:WLQ720911 WVM720906:WVM720911 E786442:E786447 JA786442:JA786447 SW786442:SW786447 ACS786442:ACS786447 AMO786442:AMO786447 AWK786442:AWK786447 BGG786442:BGG786447 BQC786442:BQC786447 BZY786442:BZY786447 CJU786442:CJU786447 CTQ786442:CTQ786447 DDM786442:DDM786447 DNI786442:DNI786447 DXE786442:DXE786447 EHA786442:EHA786447 EQW786442:EQW786447 FAS786442:FAS786447 FKO786442:FKO786447 FUK786442:FUK786447 GEG786442:GEG786447 GOC786442:GOC786447 GXY786442:GXY786447 HHU786442:HHU786447 HRQ786442:HRQ786447 IBM786442:IBM786447 ILI786442:ILI786447 IVE786442:IVE786447 JFA786442:JFA786447 JOW786442:JOW786447 JYS786442:JYS786447 KIO786442:KIO786447 KSK786442:KSK786447 LCG786442:LCG786447 LMC786442:LMC786447 LVY786442:LVY786447 MFU786442:MFU786447 MPQ786442:MPQ786447 MZM786442:MZM786447 NJI786442:NJI786447 NTE786442:NTE786447 ODA786442:ODA786447 OMW786442:OMW786447 OWS786442:OWS786447 PGO786442:PGO786447 PQK786442:PQK786447 QAG786442:QAG786447 QKC786442:QKC786447 QTY786442:QTY786447 RDU786442:RDU786447 RNQ786442:RNQ786447 RXM786442:RXM786447 SHI786442:SHI786447 SRE786442:SRE786447 TBA786442:TBA786447 TKW786442:TKW786447 TUS786442:TUS786447 UEO786442:UEO786447 UOK786442:UOK786447 UYG786442:UYG786447 VIC786442:VIC786447 VRY786442:VRY786447 WBU786442:WBU786447 WLQ786442:WLQ786447 WVM786442:WVM786447 E851978:E851983 JA851978:JA851983 SW851978:SW851983 ACS851978:ACS851983 AMO851978:AMO851983 AWK851978:AWK851983 BGG851978:BGG851983 BQC851978:BQC851983 BZY851978:BZY851983 CJU851978:CJU851983 CTQ851978:CTQ851983 DDM851978:DDM851983 DNI851978:DNI851983 DXE851978:DXE851983 EHA851978:EHA851983 EQW851978:EQW851983 FAS851978:FAS851983 FKO851978:FKO851983 FUK851978:FUK851983 GEG851978:GEG851983 GOC851978:GOC851983 GXY851978:GXY851983 HHU851978:HHU851983 HRQ851978:HRQ851983 IBM851978:IBM851983 ILI851978:ILI851983 IVE851978:IVE851983 JFA851978:JFA851983 JOW851978:JOW851983 JYS851978:JYS851983 KIO851978:KIO851983 KSK851978:KSK851983 LCG851978:LCG851983 LMC851978:LMC851983 LVY851978:LVY851983 MFU851978:MFU851983 MPQ851978:MPQ851983 MZM851978:MZM851983 NJI851978:NJI851983 NTE851978:NTE851983 ODA851978:ODA851983 OMW851978:OMW851983 OWS851978:OWS851983 PGO851978:PGO851983 PQK851978:PQK851983 QAG851978:QAG851983 QKC851978:QKC851983 QTY851978:QTY851983 RDU851978:RDU851983 RNQ851978:RNQ851983 RXM851978:RXM851983 SHI851978:SHI851983 SRE851978:SRE851983 TBA851978:TBA851983 TKW851978:TKW851983 TUS851978:TUS851983 UEO851978:UEO851983 UOK851978:UOK851983 UYG851978:UYG851983 VIC851978:VIC851983 VRY851978:VRY851983 WBU851978:WBU851983 WLQ851978:WLQ851983 WVM851978:WVM851983 E917514:E917519 JA917514:JA917519 SW917514:SW917519 ACS917514:ACS917519 AMO917514:AMO917519 AWK917514:AWK917519 BGG917514:BGG917519 BQC917514:BQC917519 BZY917514:BZY917519 CJU917514:CJU917519 CTQ917514:CTQ917519 DDM917514:DDM917519 DNI917514:DNI917519 DXE917514:DXE917519 EHA917514:EHA917519 EQW917514:EQW917519 FAS917514:FAS917519 FKO917514:FKO917519 FUK917514:FUK917519 GEG917514:GEG917519 GOC917514:GOC917519 GXY917514:GXY917519 HHU917514:HHU917519 HRQ917514:HRQ917519 IBM917514:IBM917519 ILI917514:ILI917519 IVE917514:IVE917519 JFA917514:JFA917519 JOW917514:JOW917519 JYS917514:JYS917519 KIO917514:KIO917519 KSK917514:KSK917519 LCG917514:LCG917519 LMC917514:LMC917519 LVY917514:LVY917519 MFU917514:MFU917519 MPQ917514:MPQ917519 MZM917514:MZM917519 NJI917514:NJI917519 NTE917514:NTE917519 ODA917514:ODA917519 OMW917514:OMW917519 OWS917514:OWS917519 PGO917514:PGO917519 PQK917514:PQK917519 QAG917514:QAG917519 QKC917514:QKC917519 QTY917514:QTY917519 RDU917514:RDU917519 RNQ917514:RNQ917519 RXM917514:RXM917519 SHI917514:SHI917519 SRE917514:SRE917519 TBA917514:TBA917519 TKW917514:TKW917519 TUS917514:TUS917519 UEO917514:UEO917519 UOK917514:UOK917519 UYG917514:UYG917519 VIC917514:VIC917519 VRY917514:VRY917519 WBU917514:WBU917519 WLQ917514:WLQ917519 WVM917514:WVM917519 E983050:E983055 JA983050:JA983055 SW983050:SW983055 ACS983050:ACS983055 AMO983050:AMO983055 AWK983050:AWK983055 BGG983050:BGG983055 BQC983050:BQC983055 BZY983050:BZY983055 CJU983050:CJU983055 CTQ983050:CTQ983055 DDM983050:DDM983055 DNI983050:DNI983055 DXE983050:DXE983055 EHA983050:EHA983055 EQW983050:EQW983055 FAS983050:FAS983055 FKO983050:FKO983055 FUK983050:FUK983055 GEG983050:GEG983055 GOC983050:GOC983055 GXY983050:GXY983055 HHU983050:HHU983055 HRQ983050:HRQ983055 IBM983050:IBM983055 ILI983050:ILI983055 IVE983050:IVE983055 JFA983050:JFA983055 JOW983050:JOW983055 JYS983050:JYS983055 KIO983050:KIO983055 KSK983050:KSK983055 LCG983050:LCG983055 LMC983050:LMC983055 LVY983050:LVY983055 MFU983050:MFU983055 MPQ983050:MPQ983055 MZM983050:MZM983055 NJI983050:NJI983055 NTE983050:NTE983055 ODA983050:ODA983055 OMW983050:OMW983055 OWS983050:OWS983055 PGO983050:PGO983055 PQK983050:PQK983055 QAG983050:QAG983055 QKC983050:QKC983055 QTY983050:QTY983055 RDU983050:RDU983055 RNQ983050:RNQ983055 RXM983050:RXM983055 SHI983050:SHI983055 SRE983050:SRE983055 TBA983050:TBA983055 TKW983050:TKW983055 TUS983050:TUS983055 UEO983050:UEO983055 UOK983050:UOK983055 UYG983050:UYG983055 VIC983050:VIC983055 VRY983050:VRY983055 WBU983050:WBU983055 WLQ983050:WLQ983055 WVM983050:WVM983055 E31:E36 JA31:JA36 SW31:SW36 ACS31:ACS36 AMO31:AMO36 AWK31:AWK36 BGG31:BGG36 BQC31:BQC36 BZY31:BZY36 CJU31:CJU36 CTQ31:CTQ36 DDM31:DDM36 DNI31:DNI36 DXE31:DXE36 EHA31:EHA36 EQW31:EQW36 FAS31:FAS36 FKO31:FKO36 FUK31:FUK36 GEG31:GEG36 GOC31:GOC36 GXY31:GXY36 HHU31:HHU36 HRQ31:HRQ36 IBM31:IBM36 ILI31:ILI36 IVE31:IVE36 JFA31:JFA36 JOW31:JOW36 JYS31:JYS36 KIO31:KIO36 KSK31:KSK36 LCG31:LCG36 LMC31:LMC36 LVY31:LVY36 MFU31:MFU36 MPQ31:MPQ36 MZM31:MZM36 NJI31:NJI36 NTE31:NTE36 ODA31:ODA36 OMW31:OMW36 OWS31:OWS36 PGO31:PGO36 PQK31:PQK36 QAG31:QAG36 QKC31:QKC36 QTY31:QTY36 RDU31:RDU36 RNQ31:RNQ36 RXM31:RXM36 SHI31:SHI36 SRE31:SRE36 TBA31:TBA36 TKW31:TKW36 TUS31:TUS36 UEO31:UEO36 UOK31:UOK36 UYG31:UYG36 VIC31:VIC36 VRY31:VRY36 WBU31:WBU36 WLQ31:WLQ36 WVM31:WVM36 E65567:E65572 JA65567:JA65572 SW65567:SW65572 ACS65567:ACS65572 AMO65567:AMO65572 AWK65567:AWK65572 BGG65567:BGG65572 BQC65567:BQC65572 BZY65567:BZY65572 CJU65567:CJU65572 CTQ65567:CTQ65572 DDM65567:DDM65572 DNI65567:DNI65572 DXE65567:DXE65572 EHA65567:EHA65572 EQW65567:EQW65572 FAS65567:FAS65572 FKO65567:FKO65572 FUK65567:FUK65572 GEG65567:GEG65572 GOC65567:GOC65572 GXY65567:GXY65572 HHU65567:HHU65572 HRQ65567:HRQ65572 IBM65567:IBM65572 ILI65567:ILI65572 IVE65567:IVE65572 JFA65567:JFA65572 JOW65567:JOW65572 JYS65567:JYS65572 KIO65567:KIO65572 KSK65567:KSK65572 LCG65567:LCG65572 LMC65567:LMC65572 LVY65567:LVY65572 MFU65567:MFU65572 MPQ65567:MPQ65572 MZM65567:MZM65572 NJI65567:NJI65572 NTE65567:NTE65572 ODA65567:ODA65572 OMW65567:OMW65572 OWS65567:OWS65572 PGO65567:PGO65572 PQK65567:PQK65572 QAG65567:QAG65572 QKC65567:QKC65572 QTY65567:QTY65572 RDU65567:RDU65572 RNQ65567:RNQ65572 RXM65567:RXM65572 SHI65567:SHI65572 SRE65567:SRE65572 TBA65567:TBA65572 TKW65567:TKW65572 TUS65567:TUS65572 UEO65567:UEO65572 UOK65567:UOK65572 UYG65567:UYG65572 VIC65567:VIC65572 VRY65567:VRY65572 WBU65567:WBU65572 WLQ65567:WLQ65572 WVM65567:WVM65572 E131103:E131108 JA131103:JA131108 SW131103:SW131108 ACS131103:ACS131108 AMO131103:AMO131108 AWK131103:AWK131108 BGG131103:BGG131108 BQC131103:BQC131108 BZY131103:BZY131108 CJU131103:CJU131108 CTQ131103:CTQ131108 DDM131103:DDM131108 DNI131103:DNI131108 DXE131103:DXE131108 EHA131103:EHA131108 EQW131103:EQW131108 FAS131103:FAS131108 FKO131103:FKO131108 FUK131103:FUK131108 GEG131103:GEG131108 GOC131103:GOC131108 GXY131103:GXY131108 HHU131103:HHU131108 HRQ131103:HRQ131108 IBM131103:IBM131108 ILI131103:ILI131108 IVE131103:IVE131108 JFA131103:JFA131108 JOW131103:JOW131108 JYS131103:JYS131108 KIO131103:KIO131108 KSK131103:KSK131108 LCG131103:LCG131108 LMC131103:LMC131108 LVY131103:LVY131108 MFU131103:MFU131108 MPQ131103:MPQ131108 MZM131103:MZM131108 NJI131103:NJI131108 NTE131103:NTE131108 ODA131103:ODA131108 OMW131103:OMW131108 OWS131103:OWS131108 PGO131103:PGO131108 PQK131103:PQK131108 QAG131103:QAG131108 QKC131103:QKC131108 QTY131103:QTY131108 RDU131103:RDU131108 RNQ131103:RNQ131108 RXM131103:RXM131108 SHI131103:SHI131108 SRE131103:SRE131108 TBA131103:TBA131108 TKW131103:TKW131108 TUS131103:TUS131108 UEO131103:UEO131108 UOK131103:UOK131108 UYG131103:UYG131108 VIC131103:VIC131108 VRY131103:VRY131108 WBU131103:WBU131108 WLQ131103:WLQ131108 WVM131103:WVM131108 E196639:E196644 JA196639:JA196644 SW196639:SW196644 ACS196639:ACS196644 AMO196639:AMO196644 AWK196639:AWK196644 BGG196639:BGG196644 BQC196639:BQC196644 BZY196639:BZY196644 CJU196639:CJU196644 CTQ196639:CTQ196644 DDM196639:DDM196644 DNI196639:DNI196644 DXE196639:DXE196644 EHA196639:EHA196644 EQW196639:EQW196644 FAS196639:FAS196644 FKO196639:FKO196644 FUK196639:FUK196644 GEG196639:GEG196644 GOC196639:GOC196644 GXY196639:GXY196644 HHU196639:HHU196644 HRQ196639:HRQ196644 IBM196639:IBM196644 ILI196639:ILI196644 IVE196639:IVE196644 JFA196639:JFA196644 JOW196639:JOW196644 JYS196639:JYS196644 KIO196639:KIO196644 KSK196639:KSK196644 LCG196639:LCG196644 LMC196639:LMC196644 LVY196639:LVY196644 MFU196639:MFU196644 MPQ196639:MPQ196644 MZM196639:MZM196644 NJI196639:NJI196644 NTE196639:NTE196644 ODA196639:ODA196644 OMW196639:OMW196644 OWS196639:OWS196644 PGO196639:PGO196644 PQK196639:PQK196644 QAG196639:QAG196644 QKC196639:QKC196644 QTY196639:QTY196644 RDU196639:RDU196644 RNQ196639:RNQ196644 RXM196639:RXM196644 SHI196639:SHI196644 SRE196639:SRE196644 TBA196639:TBA196644 TKW196639:TKW196644 TUS196639:TUS196644 UEO196639:UEO196644 UOK196639:UOK196644 UYG196639:UYG196644 VIC196639:VIC196644 VRY196639:VRY196644 WBU196639:WBU196644 WLQ196639:WLQ196644 WVM196639:WVM196644 E262175:E262180 JA262175:JA262180 SW262175:SW262180 ACS262175:ACS262180 AMO262175:AMO262180 AWK262175:AWK262180 BGG262175:BGG262180 BQC262175:BQC262180 BZY262175:BZY262180 CJU262175:CJU262180 CTQ262175:CTQ262180 DDM262175:DDM262180 DNI262175:DNI262180 DXE262175:DXE262180 EHA262175:EHA262180 EQW262175:EQW262180 FAS262175:FAS262180 FKO262175:FKO262180 FUK262175:FUK262180 GEG262175:GEG262180 GOC262175:GOC262180 GXY262175:GXY262180 HHU262175:HHU262180 HRQ262175:HRQ262180 IBM262175:IBM262180 ILI262175:ILI262180 IVE262175:IVE262180 JFA262175:JFA262180 JOW262175:JOW262180 JYS262175:JYS262180 KIO262175:KIO262180 KSK262175:KSK262180 LCG262175:LCG262180 LMC262175:LMC262180 LVY262175:LVY262180 MFU262175:MFU262180 MPQ262175:MPQ262180 MZM262175:MZM262180 NJI262175:NJI262180 NTE262175:NTE262180 ODA262175:ODA262180 OMW262175:OMW262180 OWS262175:OWS262180 PGO262175:PGO262180 PQK262175:PQK262180 QAG262175:QAG262180 QKC262175:QKC262180 QTY262175:QTY262180 RDU262175:RDU262180 RNQ262175:RNQ262180 RXM262175:RXM262180 SHI262175:SHI262180 SRE262175:SRE262180 TBA262175:TBA262180 TKW262175:TKW262180 TUS262175:TUS262180 UEO262175:UEO262180 UOK262175:UOK262180 UYG262175:UYG262180 VIC262175:VIC262180 VRY262175:VRY262180 WBU262175:WBU262180 WLQ262175:WLQ262180 WVM262175:WVM262180 E327711:E327716 JA327711:JA327716 SW327711:SW327716 ACS327711:ACS327716 AMO327711:AMO327716 AWK327711:AWK327716 BGG327711:BGG327716 BQC327711:BQC327716 BZY327711:BZY327716 CJU327711:CJU327716 CTQ327711:CTQ327716 DDM327711:DDM327716 DNI327711:DNI327716 DXE327711:DXE327716 EHA327711:EHA327716 EQW327711:EQW327716 FAS327711:FAS327716 FKO327711:FKO327716 FUK327711:FUK327716 GEG327711:GEG327716 GOC327711:GOC327716 GXY327711:GXY327716 HHU327711:HHU327716 HRQ327711:HRQ327716 IBM327711:IBM327716 ILI327711:ILI327716 IVE327711:IVE327716 JFA327711:JFA327716 JOW327711:JOW327716 JYS327711:JYS327716 KIO327711:KIO327716 KSK327711:KSK327716 LCG327711:LCG327716 LMC327711:LMC327716 LVY327711:LVY327716 MFU327711:MFU327716 MPQ327711:MPQ327716 MZM327711:MZM327716 NJI327711:NJI327716 NTE327711:NTE327716 ODA327711:ODA327716 OMW327711:OMW327716 OWS327711:OWS327716 PGO327711:PGO327716 PQK327711:PQK327716 QAG327711:QAG327716 QKC327711:QKC327716 QTY327711:QTY327716 RDU327711:RDU327716 RNQ327711:RNQ327716 RXM327711:RXM327716 SHI327711:SHI327716 SRE327711:SRE327716 TBA327711:TBA327716 TKW327711:TKW327716 TUS327711:TUS327716 UEO327711:UEO327716 UOK327711:UOK327716 UYG327711:UYG327716 VIC327711:VIC327716 VRY327711:VRY327716 WBU327711:WBU327716 WLQ327711:WLQ327716 WVM327711:WVM327716 E393247:E393252 JA393247:JA393252 SW393247:SW393252 ACS393247:ACS393252 AMO393247:AMO393252 AWK393247:AWK393252 BGG393247:BGG393252 BQC393247:BQC393252 BZY393247:BZY393252 CJU393247:CJU393252 CTQ393247:CTQ393252 DDM393247:DDM393252 DNI393247:DNI393252 DXE393247:DXE393252 EHA393247:EHA393252 EQW393247:EQW393252 FAS393247:FAS393252 FKO393247:FKO393252 FUK393247:FUK393252 GEG393247:GEG393252 GOC393247:GOC393252 GXY393247:GXY393252 HHU393247:HHU393252 HRQ393247:HRQ393252 IBM393247:IBM393252 ILI393247:ILI393252 IVE393247:IVE393252 JFA393247:JFA393252 JOW393247:JOW393252 JYS393247:JYS393252 KIO393247:KIO393252 KSK393247:KSK393252 LCG393247:LCG393252 LMC393247:LMC393252 LVY393247:LVY393252 MFU393247:MFU393252 MPQ393247:MPQ393252 MZM393247:MZM393252 NJI393247:NJI393252 NTE393247:NTE393252 ODA393247:ODA393252 OMW393247:OMW393252 OWS393247:OWS393252 PGO393247:PGO393252 PQK393247:PQK393252 QAG393247:QAG393252 QKC393247:QKC393252 QTY393247:QTY393252 RDU393247:RDU393252 RNQ393247:RNQ393252 RXM393247:RXM393252 SHI393247:SHI393252 SRE393247:SRE393252 TBA393247:TBA393252 TKW393247:TKW393252 TUS393247:TUS393252 UEO393247:UEO393252 UOK393247:UOK393252 UYG393247:UYG393252 VIC393247:VIC393252 VRY393247:VRY393252 WBU393247:WBU393252 WLQ393247:WLQ393252 WVM393247:WVM393252 E458783:E458788 JA458783:JA458788 SW458783:SW458788 ACS458783:ACS458788 AMO458783:AMO458788 AWK458783:AWK458788 BGG458783:BGG458788 BQC458783:BQC458788 BZY458783:BZY458788 CJU458783:CJU458788 CTQ458783:CTQ458788 DDM458783:DDM458788 DNI458783:DNI458788 DXE458783:DXE458788 EHA458783:EHA458788 EQW458783:EQW458788 FAS458783:FAS458788 FKO458783:FKO458788 FUK458783:FUK458788 GEG458783:GEG458788 GOC458783:GOC458788 GXY458783:GXY458788 HHU458783:HHU458788 HRQ458783:HRQ458788 IBM458783:IBM458788 ILI458783:ILI458788 IVE458783:IVE458788 JFA458783:JFA458788 JOW458783:JOW458788 JYS458783:JYS458788 KIO458783:KIO458788 KSK458783:KSK458788 LCG458783:LCG458788 LMC458783:LMC458788 LVY458783:LVY458788 MFU458783:MFU458788 MPQ458783:MPQ458788 MZM458783:MZM458788 NJI458783:NJI458788 NTE458783:NTE458788 ODA458783:ODA458788 OMW458783:OMW458788 OWS458783:OWS458788 PGO458783:PGO458788 PQK458783:PQK458788 QAG458783:QAG458788 QKC458783:QKC458788 QTY458783:QTY458788 RDU458783:RDU458788 RNQ458783:RNQ458788 RXM458783:RXM458788 SHI458783:SHI458788 SRE458783:SRE458788 TBA458783:TBA458788 TKW458783:TKW458788 TUS458783:TUS458788 UEO458783:UEO458788 UOK458783:UOK458788 UYG458783:UYG458788 VIC458783:VIC458788 VRY458783:VRY458788 WBU458783:WBU458788 WLQ458783:WLQ458788 WVM458783:WVM458788 E524319:E524324 JA524319:JA524324 SW524319:SW524324 ACS524319:ACS524324 AMO524319:AMO524324 AWK524319:AWK524324 BGG524319:BGG524324 BQC524319:BQC524324 BZY524319:BZY524324 CJU524319:CJU524324 CTQ524319:CTQ524324 DDM524319:DDM524324 DNI524319:DNI524324 DXE524319:DXE524324 EHA524319:EHA524324 EQW524319:EQW524324 FAS524319:FAS524324 FKO524319:FKO524324 FUK524319:FUK524324 GEG524319:GEG524324 GOC524319:GOC524324 GXY524319:GXY524324 HHU524319:HHU524324 HRQ524319:HRQ524324 IBM524319:IBM524324 ILI524319:ILI524324 IVE524319:IVE524324 JFA524319:JFA524324 JOW524319:JOW524324 JYS524319:JYS524324 KIO524319:KIO524324 KSK524319:KSK524324 LCG524319:LCG524324 LMC524319:LMC524324 LVY524319:LVY524324 MFU524319:MFU524324 MPQ524319:MPQ524324 MZM524319:MZM524324 NJI524319:NJI524324 NTE524319:NTE524324 ODA524319:ODA524324 OMW524319:OMW524324 OWS524319:OWS524324 PGO524319:PGO524324 PQK524319:PQK524324 QAG524319:QAG524324 QKC524319:QKC524324 QTY524319:QTY524324 RDU524319:RDU524324 RNQ524319:RNQ524324 RXM524319:RXM524324 SHI524319:SHI524324 SRE524319:SRE524324 TBA524319:TBA524324 TKW524319:TKW524324 TUS524319:TUS524324 UEO524319:UEO524324 UOK524319:UOK524324 UYG524319:UYG524324 VIC524319:VIC524324 VRY524319:VRY524324 WBU524319:WBU524324 WLQ524319:WLQ524324 WVM524319:WVM524324 E589855:E589860 JA589855:JA589860 SW589855:SW589860 ACS589855:ACS589860 AMO589855:AMO589860 AWK589855:AWK589860 BGG589855:BGG589860 BQC589855:BQC589860 BZY589855:BZY589860 CJU589855:CJU589860 CTQ589855:CTQ589860 DDM589855:DDM589860 DNI589855:DNI589860 DXE589855:DXE589860 EHA589855:EHA589860 EQW589855:EQW589860 FAS589855:FAS589860 FKO589855:FKO589860 FUK589855:FUK589860 GEG589855:GEG589860 GOC589855:GOC589860 GXY589855:GXY589860 HHU589855:HHU589860 HRQ589855:HRQ589860 IBM589855:IBM589860 ILI589855:ILI589860 IVE589855:IVE589860 JFA589855:JFA589860 JOW589855:JOW589860 JYS589855:JYS589860 KIO589855:KIO589860 KSK589855:KSK589860 LCG589855:LCG589860 LMC589855:LMC589860 LVY589855:LVY589860 MFU589855:MFU589860 MPQ589855:MPQ589860 MZM589855:MZM589860 NJI589855:NJI589860 NTE589855:NTE589860 ODA589855:ODA589860 OMW589855:OMW589860 OWS589855:OWS589860 PGO589855:PGO589860 PQK589855:PQK589860 QAG589855:QAG589860 QKC589855:QKC589860 QTY589855:QTY589860 RDU589855:RDU589860 RNQ589855:RNQ589860 RXM589855:RXM589860 SHI589855:SHI589860 SRE589855:SRE589860 TBA589855:TBA589860 TKW589855:TKW589860 TUS589855:TUS589860 UEO589855:UEO589860 UOK589855:UOK589860 UYG589855:UYG589860 VIC589855:VIC589860 VRY589855:VRY589860 WBU589855:WBU589860 WLQ589855:WLQ589860 WVM589855:WVM589860 E655391:E655396 JA655391:JA655396 SW655391:SW655396 ACS655391:ACS655396 AMO655391:AMO655396 AWK655391:AWK655396 BGG655391:BGG655396 BQC655391:BQC655396 BZY655391:BZY655396 CJU655391:CJU655396 CTQ655391:CTQ655396 DDM655391:DDM655396 DNI655391:DNI655396 DXE655391:DXE655396 EHA655391:EHA655396 EQW655391:EQW655396 FAS655391:FAS655396 FKO655391:FKO655396 FUK655391:FUK655396 GEG655391:GEG655396 GOC655391:GOC655396 GXY655391:GXY655396 HHU655391:HHU655396 HRQ655391:HRQ655396 IBM655391:IBM655396 ILI655391:ILI655396 IVE655391:IVE655396 JFA655391:JFA655396 JOW655391:JOW655396 JYS655391:JYS655396 KIO655391:KIO655396 KSK655391:KSK655396 LCG655391:LCG655396 LMC655391:LMC655396 LVY655391:LVY655396 MFU655391:MFU655396 MPQ655391:MPQ655396 MZM655391:MZM655396 NJI655391:NJI655396 NTE655391:NTE655396 ODA655391:ODA655396 OMW655391:OMW655396 OWS655391:OWS655396 PGO655391:PGO655396 PQK655391:PQK655396 QAG655391:QAG655396 QKC655391:QKC655396 QTY655391:QTY655396 RDU655391:RDU655396 RNQ655391:RNQ655396 RXM655391:RXM655396 SHI655391:SHI655396 SRE655391:SRE655396 TBA655391:TBA655396 TKW655391:TKW655396 TUS655391:TUS655396 UEO655391:UEO655396 UOK655391:UOK655396 UYG655391:UYG655396 VIC655391:VIC655396 VRY655391:VRY655396 WBU655391:WBU655396 WLQ655391:WLQ655396 WVM655391:WVM655396 E720927:E720932 JA720927:JA720932 SW720927:SW720932 ACS720927:ACS720932 AMO720927:AMO720932 AWK720927:AWK720932 BGG720927:BGG720932 BQC720927:BQC720932 BZY720927:BZY720932 CJU720927:CJU720932 CTQ720927:CTQ720932 DDM720927:DDM720932 DNI720927:DNI720932 DXE720927:DXE720932 EHA720927:EHA720932 EQW720927:EQW720932 FAS720927:FAS720932 FKO720927:FKO720932 FUK720927:FUK720932 GEG720927:GEG720932 GOC720927:GOC720932 GXY720927:GXY720932 HHU720927:HHU720932 HRQ720927:HRQ720932 IBM720927:IBM720932 ILI720927:ILI720932 IVE720927:IVE720932 JFA720927:JFA720932 JOW720927:JOW720932 JYS720927:JYS720932 KIO720927:KIO720932 KSK720927:KSK720932 LCG720927:LCG720932 LMC720927:LMC720932 LVY720927:LVY720932 MFU720927:MFU720932 MPQ720927:MPQ720932 MZM720927:MZM720932 NJI720927:NJI720932 NTE720927:NTE720932 ODA720927:ODA720932 OMW720927:OMW720932 OWS720927:OWS720932 PGO720927:PGO720932 PQK720927:PQK720932 QAG720927:QAG720932 QKC720927:QKC720932 QTY720927:QTY720932 RDU720927:RDU720932 RNQ720927:RNQ720932 RXM720927:RXM720932 SHI720927:SHI720932 SRE720927:SRE720932 TBA720927:TBA720932 TKW720927:TKW720932 TUS720927:TUS720932 UEO720927:UEO720932 UOK720927:UOK720932 UYG720927:UYG720932 VIC720927:VIC720932 VRY720927:VRY720932 WBU720927:WBU720932 WLQ720927:WLQ720932 WVM720927:WVM720932 E786463:E786468 JA786463:JA786468 SW786463:SW786468 ACS786463:ACS786468 AMO786463:AMO786468 AWK786463:AWK786468 BGG786463:BGG786468 BQC786463:BQC786468 BZY786463:BZY786468 CJU786463:CJU786468 CTQ786463:CTQ786468 DDM786463:DDM786468 DNI786463:DNI786468 DXE786463:DXE786468 EHA786463:EHA786468 EQW786463:EQW786468 FAS786463:FAS786468 FKO786463:FKO786468 FUK786463:FUK786468 GEG786463:GEG786468 GOC786463:GOC786468 GXY786463:GXY786468 HHU786463:HHU786468 HRQ786463:HRQ786468 IBM786463:IBM786468 ILI786463:ILI786468 IVE786463:IVE786468 JFA786463:JFA786468 JOW786463:JOW786468 JYS786463:JYS786468 KIO786463:KIO786468 KSK786463:KSK786468 LCG786463:LCG786468 LMC786463:LMC786468 LVY786463:LVY786468 MFU786463:MFU786468 MPQ786463:MPQ786468 MZM786463:MZM786468 NJI786463:NJI786468 NTE786463:NTE786468 ODA786463:ODA786468 OMW786463:OMW786468 OWS786463:OWS786468 PGO786463:PGO786468 PQK786463:PQK786468 QAG786463:QAG786468 QKC786463:QKC786468 QTY786463:QTY786468 RDU786463:RDU786468 RNQ786463:RNQ786468 RXM786463:RXM786468 SHI786463:SHI786468 SRE786463:SRE786468 TBA786463:TBA786468 TKW786463:TKW786468 TUS786463:TUS786468 UEO786463:UEO786468 UOK786463:UOK786468 UYG786463:UYG786468 VIC786463:VIC786468 VRY786463:VRY786468 WBU786463:WBU786468 WLQ786463:WLQ786468 WVM786463:WVM786468 E851999:E852004 JA851999:JA852004 SW851999:SW852004 ACS851999:ACS852004 AMO851999:AMO852004 AWK851999:AWK852004 BGG851999:BGG852004 BQC851999:BQC852004 BZY851999:BZY852004 CJU851999:CJU852004 CTQ851999:CTQ852004 DDM851999:DDM852004 DNI851999:DNI852004 DXE851999:DXE852004 EHA851999:EHA852004 EQW851999:EQW852004 FAS851999:FAS852004 FKO851999:FKO852004 FUK851999:FUK852004 GEG851999:GEG852004 GOC851999:GOC852004 GXY851999:GXY852004 HHU851999:HHU852004 HRQ851999:HRQ852004 IBM851999:IBM852004 ILI851999:ILI852004 IVE851999:IVE852004 JFA851999:JFA852004 JOW851999:JOW852004 JYS851999:JYS852004 KIO851999:KIO852004 KSK851999:KSK852004 LCG851999:LCG852004 LMC851999:LMC852004 LVY851999:LVY852004 MFU851999:MFU852004 MPQ851999:MPQ852004 MZM851999:MZM852004 NJI851999:NJI852004 NTE851999:NTE852004 ODA851999:ODA852004 OMW851999:OMW852004 OWS851999:OWS852004 PGO851999:PGO852004 PQK851999:PQK852004 QAG851999:QAG852004 QKC851999:QKC852004 QTY851999:QTY852004 RDU851999:RDU852004 RNQ851999:RNQ852004 RXM851999:RXM852004 SHI851999:SHI852004 SRE851999:SRE852004 TBA851999:TBA852004 TKW851999:TKW852004 TUS851999:TUS852004 UEO851999:UEO852004 UOK851999:UOK852004 UYG851999:UYG852004 VIC851999:VIC852004 VRY851999:VRY852004 WBU851999:WBU852004 WLQ851999:WLQ852004 WVM851999:WVM852004 E917535:E917540 JA917535:JA917540 SW917535:SW917540 ACS917535:ACS917540 AMO917535:AMO917540 AWK917535:AWK917540 BGG917535:BGG917540 BQC917535:BQC917540 BZY917535:BZY917540 CJU917535:CJU917540 CTQ917535:CTQ917540 DDM917535:DDM917540 DNI917535:DNI917540 DXE917535:DXE917540 EHA917535:EHA917540 EQW917535:EQW917540 FAS917535:FAS917540 FKO917535:FKO917540 FUK917535:FUK917540 GEG917535:GEG917540 GOC917535:GOC917540 GXY917535:GXY917540 HHU917535:HHU917540 HRQ917535:HRQ917540 IBM917535:IBM917540 ILI917535:ILI917540 IVE917535:IVE917540 JFA917535:JFA917540 JOW917535:JOW917540 JYS917535:JYS917540 KIO917535:KIO917540 KSK917535:KSK917540 LCG917535:LCG917540 LMC917535:LMC917540 LVY917535:LVY917540 MFU917535:MFU917540 MPQ917535:MPQ917540 MZM917535:MZM917540 NJI917535:NJI917540 NTE917535:NTE917540 ODA917535:ODA917540 OMW917535:OMW917540 OWS917535:OWS917540 PGO917535:PGO917540 PQK917535:PQK917540 QAG917535:QAG917540 QKC917535:QKC917540 QTY917535:QTY917540 RDU917535:RDU917540 RNQ917535:RNQ917540 RXM917535:RXM917540 SHI917535:SHI917540 SRE917535:SRE917540 TBA917535:TBA917540 TKW917535:TKW917540 TUS917535:TUS917540 UEO917535:UEO917540 UOK917535:UOK917540 UYG917535:UYG917540 VIC917535:VIC917540 VRY917535:VRY917540 WBU917535:WBU917540 WLQ917535:WLQ917540 WVM917535:WVM917540 E983071:E983076 JA983071:JA983076 SW983071:SW983076 ACS983071:ACS983076 AMO983071:AMO983076 AWK983071:AWK983076 BGG983071:BGG983076 BQC983071:BQC983076 BZY983071:BZY983076 CJU983071:CJU983076 CTQ983071:CTQ983076 DDM983071:DDM983076 DNI983071:DNI983076 DXE983071:DXE983076 EHA983071:EHA983076 EQW983071:EQW983076 FAS983071:FAS983076 FKO983071:FKO983076 FUK983071:FUK983076 GEG983071:GEG983076 GOC983071:GOC983076 GXY983071:GXY983076 HHU983071:HHU983076 HRQ983071:HRQ983076 IBM983071:IBM983076 ILI983071:ILI983076 IVE983071:IVE983076 JFA983071:JFA983076 JOW983071:JOW983076 JYS983071:JYS983076 KIO983071:KIO983076 KSK983071:KSK983076 LCG983071:LCG983076 LMC983071:LMC983076 LVY983071:LVY983076 MFU983071:MFU983076 MPQ983071:MPQ983076 MZM983071:MZM983076 NJI983071:NJI983076 NTE983071:NTE983076 ODA983071:ODA983076 OMW983071:OMW983076 OWS983071:OWS983076 PGO983071:PGO983076 PQK983071:PQK983076 QAG983071:QAG983076 QKC983071:QKC983076 QTY983071:QTY983076 RDU983071:RDU983076 RNQ983071:RNQ983076 RXM983071:RXM983076 SHI983071:SHI983076 SRE983071:SRE983076 TBA983071:TBA983076 TKW983071:TKW983076 TUS983071:TUS983076 UEO983071:UEO983076 UOK983071:UOK983076 UYG983071:UYG983076 VIC983071:VIC983076 VRY983071:VRY983076 WBU983071:WBU983076 WLQ983071:WLQ983076 WVM983071:WVM983076 G31:G36 JC31:JC36 SY31:SY36 ACU31:ACU36 AMQ31:AMQ36 AWM31:AWM36 BGI31:BGI36 BQE31:BQE36 CAA31:CAA36 CJW31:CJW36 CTS31:CTS36 DDO31:DDO36 DNK31:DNK36 DXG31:DXG36 EHC31:EHC36 EQY31:EQY36 FAU31:FAU36 FKQ31:FKQ36 FUM31:FUM36 GEI31:GEI36 GOE31:GOE36 GYA31:GYA36 HHW31:HHW36 HRS31:HRS36 IBO31:IBO36 ILK31:ILK36 IVG31:IVG36 JFC31:JFC36 JOY31:JOY36 JYU31:JYU36 KIQ31:KIQ36 KSM31:KSM36 LCI31:LCI36 LME31:LME36 LWA31:LWA36 MFW31:MFW36 MPS31:MPS36 MZO31:MZO36 NJK31:NJK36 NTG31:NTG36 ODC31:ODC36 OMY31:OMY36 OWU31:OWU36 PGQ31:PGQ36 PQM31:PQM36 QAI31:QAI36 QKE31:QKE36 QUA31:QUA36 RDW31:RDW36 RNS31:RNS36 RXO31:RXO36 SHK31:SHK36 SRG31:SRG36 TBC31:TBC36 TKY31:TKY36 TUU31:TUU36 UEQ31:UEQ36 UOM31:UOM36 UYI31:UYI36 VIE31:VIE36 VSA31:VSA36 WBW31:WBW36 WLS31:WLS36 WVO31:WVO36 G65567:G65572 JC65567:JC65572 SY65567:SY65572 ACU65567:ACU65572 AMQ65567:AMQ65572 AWM65567:AWM65572 BGI65567:BGI65572 BQE65567:BQE65572 CAA65567:CAA65572 CJW65567:CJW65572 CTS65567:CTS65572 DDO65567:DDO65572 DNK65567:DNK65572 DXG65567:DXG65572 EHC65567:EHC65572 EQY65567:EQY65572 FAU65567:FAU65572 FKQ65567:FKQ65572 FUM65567:FUM65572 GEI65567:GEI65572 GOE65567:GOE65572 GYA65567:GYA65572 HHW65567:HHW65572 HRS65567:HRS65572 IBO65567:IBO65572 ILK65567:ILK65572 IVG65567:IVG65572 JFC65567:JFC65572 JOY65567:JOY65572 JYU65567:JYU65572 KIQ65567:KIQ65572 KSM65567:KSM65572 LCI65567:LCI65572 LME65567:LME65572 LWA65567:LWA65572 MFW65567:MFW65572 MPS65567:MPS65572 MZO65567:MZO65572 NJK65567:NJK65572 NTG65567:NTG65572 ODC65567:ODC65572 OMY65567:OMY65572 OWU65567:OWU65572 PGQ65567:PGQ65572 PQM65567:PQM65572 QAI65567:QAI65572 QKE65567:QKE65572 QUA65567:QUA65572 RDW65567:RDW65572 RNS65567:RNS65572 RXO65567:RXO65572 SHK65567:SHK65572 SRG65567:SRG65572 TBC65567:TBC65572 TKY65567:TKY65572 TUU65567:TUU65572 UEQ65567:UEQ65572 UOM65567:UOM65572 UYI65567:UYI65572 VIE65567:VIE65572 VSA65567:VSA65572 WBW65567:WBW65572 WLS65567:WLS65572 WVO65567:WVO65572 G131103:G131108 JC131103:JC131108 SY131103:SY131108 ACU131103:ACU131108 AMQ131103:AMQ131108 AWM131103:AWM131108 BGI131103:BGI131108 BQE131103:BQE131108 CAA131103:CAA131108 CJW131103:CJW131108 CTS131103:CTS131108 DDO131103:DDO131108 DNK131103:DNK131108 DXG131103:DXG131108 EHC131103:EHC131108 EQY131103:EQY131108 FAU131103:FAU131108 FKQ131103:FKQ131108 FUM131103:FUM131108 GEI131103:GEI131108 GOE131103:GOE131108 GYA131103:GYA131108 HHW131103:HHW131108 HRS131103:HRS131108 IBO131103:IBO131108 ILK131103:ILK131108 IVG131103:IVG131108 JFC131103:JFC131108 JOY131103:JOY131108 JYU131103:JYU131108 KIQ131103:KIQ131108 KSM131103:KSM131108 LCI131103:LCI131108 LME131103:LME131108 LWA131103:LWA131108 MFW131103:MFW131108 MPS131103:MPS131108 MZO131103:MZO131108 NJK131103:NJK131108 NTG131103:NTG131108 ODC131103:ODC131108 OMY131103:OMY131108 OWU131103:OWU131108 PGQ131103:PGQ131108 PQM131103:PQM131108 QAI131103:QAI131108 QKE131103:QKE131108 QUA131103:QUA131108 RDW131103:RDW131108 RNS131103:RNS131108 RXO131103:RXO131108 SHK131103:SHK131108 SRG131103:SRG131108 TBC131103:TBC131108 TKY131103:TKY131108 TUU131103:TUU131108 UEQ131103:UEQ131108 UOM131103:UOM131108 UYI131103:UYI131108 VIE131103:VIE131108 VSA131103:VSA131108 WBW131103:WBW131108 WLS131103:WLS131108 WVO131103:WVO131108 G196639:G196644 JC196639:JC196644 SY196639:SY196644 ACU196639:ACU196644 AMQ196639:AMQ196644 AWM196639:AWM196644 BGI196639:BGI196644 BQE196639:BQE196644 CAA196639:CAA196644 CJW196639:CJW196644 CTS196639:CTS196644 DDO196639:DDO196644 DNK196639:DNK196644 DXG196639:DXG196644 EHC196639:EHC196644 EQY196639:EQY196644 FAU196639:FAU196644 FKQ196639:FKQ196644 FUM196639:FUM196644 GEI196639:GEI196644 GOE196639:GOE196644 GYA196639:GYA196644 HHW196639:HHW196644 HRS196639:HRS196644 IBO196639:IBO196644 ILK196639:ILK196644 IVG196639:IVG196644 JFC196639:JFC196644 JOY196639:JOY196644 JYU196639:JYU196644 KIQ196639:KIQ196644 KSM196639:KSM196644 LCI196639:LCI196644 LME196639:LME196644 LWA196639:LWA196644 MFW196639:MFW196644 MPS196639:MPS196644 MZO196639:MZO196644 NJK196639:NJK196644 NTG196639:NTG196644 ODC196639:ODC196644 OMY196639:OMY196644 OWU196639:OWU196644 PGQ196639:PGQ196644 PQM196639:PQM196644 QAI196639:QAI196644 QKE196639:QKE196644 QUA196639:QUA196644 RDW196639:RDW196644 RNS196639:RNS196644 RXO196639:RXO196644 SHK196639:SHK196644 SRG196639:SRG196644 TBC196639:TBC196644 TKY196639:TKY196644 TUU196639:TUU196644 UEQ196639:UEQ196644 UOM196639:UOM196644 UYI196639:UYI196644 VIE196639:VIE196644 VSA196639:VSA196644 WBW196639:WBW196644 WLS196639:WLS196644 WVO196639:WVO196644 G262175:G262180 JC262175:JC262180 SY262175:SY262180 ACU262175:ACU262180 AMQ262175:AMQ262180 AWM262175:AWM262180 BGI262175:BGI262180 BQE262175:BQE262180 CAA262175:CAA262180 CJW262175:CJW262180 CTS262175:CTS262180 DDO262175:DDO262180 DNK262175:DNK262180 DXG262175:DXG262180 EHC262175:EHC262180 EQY262175:EQY262180 FAU262175:FAU262180 FKQ262175:FKQ262180 FUM262175:FUM262180 GEI262175:GEI262180 GOE262175:GOE262180 GYA262175:GYA262180 HHW262175:HHW262180 HRS262175:HRS262180 IBO262175:IBO262180 ILK262175:ILK262180 IVG262175:IVG262180 JFC262175:JFC262180 JOY262175:JOY262180 JYU262175:JYU262180 KIQ262175:KIQ262180 KSM262175:KSM262180 LCI262175:LCI262180 LME262175:LME262180 LWA262175:LWA262180 MFW262175:MFW262180 MPS262175:MPS262180 MZO262175:MZO262180 NJK262175:NJK262180 NTG262175:NTG262180 ODC262175:ODC262180 OMY262175:OMY262180 OWU262175:OWU262180 PGQ262175:PGQ262180 PQM262175:PQM262180 QAI262175:QAI262180 QKE262175:QKE262180 QUA262175:QUA262180 RDW262175:RDW262180 RNS262175:RNS262180 RXO262175:RXO262180 SHK262175:SHK262180 SRG262175:SRG262180 TBC262175:TBC262180 TKY262175:TKY262180 TUU262175:TUU262180 UEQ262175:UEQ262180 UOM262175:UOM262180 UYI262175:UYI262180 VIE262175:VIE262180 VSA262175:VSA262180 WBW262175:WBW262180 WLS262175:WLS262180 WVO262175:WVO262180 G327711:G327716 JC327711:JC327716 SY327711:SY327716 ACU327711:ACU327716 AMQ327711:AMQ327716 AWM327711:AWM327716 BGI327711:BGI327716 BQE327711:BQE327716 CAA327711:CAA327716 CJW327711:CJW327716 CTS327711:CTS327716 DDO327711:DDO327716 DNK327711:DNK327716 DXG327711:DXG327716 EHC327711:EHC327716 EQY327711:EQY327716 FAU327711:FAU327716 FKQ327711:FKQ327716 FUM327711:FUM327716 GEI327711:GEI327716 GOE327711:GOE327716 GYA327711:GYA327716 HHW327711:HHW327716 HRS327711:HRS327716 IBO327711:IBO327716 ILK327711:ILK327716 IVG327711:IVG327716 JFC327711:JFC327716 JOY327711:JOY327716 JYU327711:JYU327716 KIQ327711:KIQ327716 KSM327711:KSM327716 LCI327711:LCI327716 LME327711:LME327716 LWA327711:LWA327716 MFW327711:MFW327716 MPS327711:MPS327716 MZO327711:MZO327716 NJK327711:NJK327716 NTG327711:NTG327716 ODC327711:ODC327716 OMY327711:OMY327716 OWU327711:OWU327716 PGQ327711:PGQ327716 PQM327711:PQM327716 QAI327711:QAI327716 QKE327711:QKE327716 QUA327711:QUA327716 RDW327711:RDW327716 RNS327711:RNS327716 RXO327711:RXO327716 SHK327711:SHK327716 SRG327711:SRG327716 TBC327711:TBC327716 TKY327711:TKY327716 TUU327711:TUU327716 UEQ327711:UEQ327716 UOM327711:UOM327716 UYI327711:UYI327716 VIE327711:VIE327716 VSA327711:VSA327716 WBW327711:WBW327716 WLS327711:WLS327716 WVO327711:WVO327716 G393247:G393252 JC393247:JC393252 SY393247:SY393252 ACU393247:ACU393252 AMQ393247:AMQ393252 AWM393247:AWM393252 BGI393247:BGI393252 BQE393247:BQE393252 CAA393247:CAA393252 CJW393247:CJW393252 CTS393247:CTS393252 DDO393247:DDO393252 DNK393247:DNK393252 DXG393247:DXG393252 EHC393247:EHC393252 EQY393247:EQY393252 FAU393247:FAU393252 FKQ393247:FKQ393252 FUM393247:FUM393252 GEI393247:GEI393252 GOE393247:GOE393252 GYA393247:GYA393252 HHW393247:HHW393252 HRS393247:HRS393252 IBO393247:IBO393252 ILK393247:ILK393252 IVG393247:IVG393252 JFC393247:JFC393252 JOY393247:JOY393252 JYU393247:JYU393252 KIQ393247:KIQ393252 KSM393247:KSM393252 LCI393247:LCI393252 LME393247:LME393252 LWA393247:LWA393252 MFW393247:MFW393252 MPS393247:MPS393252 MZO393247:MZO393252 NJK393247:NJK393252 NTG393247:NTG393252 ODC393247:ODC393252 OMY393247:OMY393252 OWU393247:OWU393252 PGQ393247:PGQ393252 PQM393247:PQM393252 QAI393247:QAI393252 QKE393247:QKE393252 QUA393247:QUA393252 RDW393247:RDW393252 RNS393247:RNS393252 RXO393247:RXO393252 SHK393247:SHK393252 SRG393247:SRG393252 TBC393247:TBC393252 TKY393247:TKY393252 TUU393247:TUU393252 UEQ393247:UEQ393252 UOM393247:UOM393252 UYI393247:UYI393252 VIE393247:VIE393252 VSA393247:VSA393252 WBW393247:WBW393252 WLS393247:WLS393252 WVO393247:WVO393252 G458783:G458788 JC458783:JC458788 SY458783:SY458788 ACU458783:ACU458788 AMQ458783:AMQ458788 AWM458783:AWM458788 BGI458783:BGI458788 BQE458783:BQE458788 CAA458783:CAA458788 CJW458783:CJW458788 CTS458783:CTS458788 DDO458783:DDO458788 DNK458783:DNK458788 DXG458783:DXG458788 EHC458783:EHC458788 EQY458783:EQY458788 FAU458783:FAU458788 FKQ458783:FKQ458788 FUM458783:FUM458788 GEI458783:GEI458788 GOE458783:GOE458788 GYA458783:GYA458788 HHW458783:HHW458788 HRS458783:HRS458788 IBO458783:IBO458788 ILK458783:ILK458788 IVG458783:IVG458788 JFC458783:JFC458788 JOY458783:JOY458788 JYU458783:JYU458788 KIQ458783:KIQ458788 KSM458783:KSM458788 LCI458783:LCI458788 LME458783:LME458788 LWA458783:LWA458788 MFW458783:MFW458788 MPS458783:MPS458788 MZO458783:MZO458788 NJK458783:NJK458788 NTG458783:NTG458788 ODC458783:ODC458788 OMY458783:OMY458788 OWU458783:OWU458788 PGQ458783:PGQ458788 PQM458783:PQM458788 QAI458783:QAI458788 QKE458783:QKE458788 QUA458783:QUA458788 RDW458783:RDW458788 RNS458783:RNS458788 RXO458783:RXO458788 SHK458783:SHK458788 SRG458783:SRG458788 TBC458783:TBC458788 TKY458783:TKY458788 TUU458783:TUU458788 UEQ458783:UEQ458788 UOM458783:UOM458788 UYI458783:UYI458788 VIE458783:VIE458788 VSA458783:VSA458788 WBW458783:WBW458788 WLS458783:WLS458788 WVO458783:WVO458788 G524319:G524324 JC524319:JC524324 SY524319:SY524324 ACU524319:ACU524324 AMQ524319:AMQ524324 AWM524319:AWM524324 BGI524319:BGI524324 BQE524319:BQE524324 CAA524319:CAA524324 CJW524319:CJW524324 CTS524319:CTS524324 DDO524319:DDO524324 DNK524319:DNK524324 DXG524319:DXG524324 EHC524319:EHC524324 EQY524319:EQY524324 FAU524319:FAU524324 FKQ524319:FKQ524324 FUM524319:FUM524324 GEI524319:GEI524324 GOE524319:GOE524324 GYA524319:GYA524324 HHW524319:HHW524324 HRS524319:HRS524324 IBO524319:IBO524324 ILK524319:ILK524324 IVG524319:IVG524324 JFC524319:JFC524324 JOY524319:JOY524324 JYU524319:JYU524324 KIQ524319:KIQ524324 KSM524319:KSM524324 LCI524319:LCI524324 LME524319:LME524324 LWA524319:LWA524324 MFW524319:MFW524324 MPS524319:MPS524324 MZO524319:MZO524324 NJK524319:NJK524324 NTG524319:NTG524324 ODC524319:ODC524324 OMY524319:OMY524324 OWU524319:OWU524324 PGQ524319:PGQ524324 PQM524319:PQM524324 QAI524319:QAI524324 QKE524319:QKE524324 QUA524319:QUA524324 RDW524319:RDW524324 RNS524319:RNS524324 RXO524319:RXO524324 SHK524319:SHK524324 SRG524319:SRG524324 TBC524319:TBC524324 TKY524319:TKY524324 TUU524319:TUU524324 UEQ524319:UEQ524324 UOM524319:UOM524324 UYI524319:UYI524324 VIE524319:VIE524324 VSA524319:VSA524324 WBW524319:WBW524324 WLS524319:WLS524324 WVO524319:WVO524324 G589855:G589860 JC589855:JC589860 SY589855:SY589860 ACU589855:ACU589860 AMQ589855:AMQ589860 AWM589855:AWM589860 BGI589855:BGI589860 BQE589855:BQE589860 CAA589855:CAA589860 CJW589855:CJW589860 CTS589855:CTS589860 DDO589855:DDO589860 DNK589855:DNK589860 DXG589855:DXG589860 EHC589855:EHC589860 EQY589855:EQY589860 FAU589855:FAU589860 FKQ589855:FKQ589860 FUM589855:FUM589860 GEI589855:GEI589860 GOE589855:GOE589860 GYA589855:GYA589860 HHW589855:HHW589860 HRS589855:HRS589860 IBO589855:IBO589860 ILK589855:ILK589860 IVG589855:IVG589860 JFC589855:JFC589860 JOY589855:JOY589860 JYU589855:JYU589860 KIQ589855:KIQ589860 KSM589855:KSM589860 LCI589855:LCI589860 LME589855:LME589860 LWA589855:LWA589860 MFW589855:MFW589860 MPS589855:MPS589860 MZO589855:MZO589860 NJK589855:NJK589860 NTG589855:NTG589860 ODC589855:ODC589860 OMY589855:OMY589860 OWU589855:OWU589860 PGQ589855:PGQ589860 PQM589855:PQM589860 QAI589855:QAI589860 QKE589855:QKE589860 QUA589855:QUA589860 RDW589855:RDW589860 RNS589855:RNS589860 RXO589855:RXO589860 SHK589855:SHK589860 SRG589855:SRG589860 TBC589855:TBC589860 TKY589855:TKY589860 TUU589855:TUU589860 UEQ589855:UEQ589860 UOM589855:UOM589860 UYI589855:UYI589860 VIE589855:VIE589860 VSA589855:VSA589860 WBW589855:WBW589860 WLS589855:WLS589860 WVO589855:WVO589860 G655391:G655396 JC655391:JC655396 SY655391:SY655396 ACU655391:ACU655396 AMQ655391:AMQ655396 AWM655391:AWM655396 BGI655391:BGI655396 BQE655391:BQE655396 CAA655391:CAA655396 CJW655391:CJW655396 CTS655391:CTS655396 DDO655391:DDO655396 DNK655391:DNK655396 DXG655391:DXG655396 EHC655391:EHC655396 EQY655391:EQY655396 FAU655391:FAU655396 FKQ655391:FKQ655396 FUM655391:FUM655396 GEI655391:GEI655396 GOE655391:GOE655396 GYA655391:GYA655396 HHW655391:HHW655396 HRS655391:HRS655396 IBO655391:IBO655396 ILK655391:ILK655396 IVG655391:IVG655396 JFC655391:JFC655396 JOY655391:JOY655396 JYU655391:JYU655396 KIQ655391:KIQ655396 KSM655391:KSM655396 LCI655391:LCI655396 LME655391:LME655396 LWA655391:LWA655396 MFW655391:MFW655396 MPS655391:MPS655396 MZO655391:MZO655396 NJK655391:NJK655396 NTG655391:NTG655396 ODC655391:ODC655396 OMY655391:OMY655396 OWU655391:OWU655396 PGQ655391:PGQ655396 PQM655391:PQM655396 QAI655391:QAI655396 QKE655391:QKE655396 QUA655391:QUA655396 RDW655391:RDW655396 RNS655391:RNS655396 RXO655391:RXO655396 SHK655391:SHK655396 SRG655391:SRG655396 TBC655391:TBC655396 TKY655391:TKY655396 TUU655391:TUU655396 UEQ655391:UEQ655396 UOM655391:UOM655396 UYI655391:UYI655396 VIE655391:VIE655396 VSA655391:VSA655396 WBW655391:WBW655396 WLS655391:WLS655396 WVO655391:WVO655396 G720927:G720932 JC720927:JC720932 SY720927:SY720932 ACU720927:ACU720932 AMQ720927:AMQ720932 AWM720927:AWM720932 BGI720927:BGI720932 BQE720927:BQE720932 CAA720927:CAA720932 CJW720927:CJW720932 CTS720927:CTS720932 DDO720927:DDO720932 DNK720927:DNK720932 DXG720927:DXG720932 EHC720927:EHC720932 EQY720927:EQY720932 FAU720927:FAU720932 FKQ720927:FKQ720932 FUM720927:FUM720932 GEI720927:GEI720932 GOE720927:GOE720932 GYA720927:GYA720932 HHW720927:HHW720932 HRS720927:HRS720932 IBO720927:IBO720932 ILK720927:ILK720932 IVG720927:IVG720932 JFC720927:JFC720932 JOY720927:JOY720932 JYU720927:JYU720932 KIQ720927:KIQ720932 KSM720927:KSM720932 LCI720927:LCI720932 LME720927:LME720932 LWA720927:LWA720932 MFW720927:MFW720932 MPS720927:MPS720932 MZO720927:MZO720932 NJK720927:NJK720932 NTG720927:NTG720932 ODC720927:ODC720932 OMY720927:OMY720932 OWU720927:OWU720932 PGQ720927:PGQ720932 PQM720927:PQM720932 QAI720927:QAI720932 QKE720927:QKE720932 QUA720927:QUA720932 RDW720927:RDW720932 RNS720927:RNS720932 RXO720927:RXO720932 SHK720927:SHK720932 SRG720927:SRG720932 TBC720927:TBC720932 TKY720927:TKY720932 TUU720927:TUU720932 UEQ720927:UEQ720932 UOM720927:UOM720932 UYI720927:UYI720932 VIE720927:VIE720932 VSA720927:VSA720932 WBW720927:WBW720932 WLS720927:WLS720932 WVO720927:WVO720932 G786463:G786468 JC786463:JC786468 SY786463:SY786468 ACU786463:ACU786468 AMQ786463:AMQ786468 AWM786463:AWM786468 BGI786463:BGI786468 BQE786463:BQE786468 CAA786463:CAA786468 CJW786463:CJW786468 CTS786463:CTS786468 DDO786463:DDO786468 DNK786463:DNK786468 DXG786463:DXG786468 EHC786463:EHC786468 EQY786463:EQY786468 FAU786463:FAU786468 FKQ786463:FKQ786468 FUM786463:FUM786468 GEI786463:GEI786468 GOE786463:GOE786468 GYA786463:GYA786468 HHW786463:HHW786468 HRS786463:HRS786468 IBO786463:IBO786468 ILK786463:ILK786468 IVG786463:IVG786468 JFC786463:JFC786468 JOY786463:JOY786468 JYU786463:JYU786468 KIQ786463:KIQ786468 KSM786463:KSM786468 LCI786463:LCI786468 LME786463:LME786468 LWA786463:LWA786468 MFW786463:MFW786468 MPS786463:MPS786468 MZO786463:MZO786468 NJK786463:NJK786468 NTG786463:NTG786468 ODC786463:ODC786468 OMY786463:OMY786468 OWU786463:OWU786468 PGQ786463:PGQ786468 PQM786463:PQM786468 QAI786463:QAI786468 QKE786463:QKE786468 QUA786463:QUA786468 RDW786463:RDW786468 RNS786463:RNS786468 RXO786463:RXO786468 SHK786463:SHK786468 SRG786463:SRG786468 TBC786463:TBC786468 TKY786463:TKY786468 TUU786463:TUU786468 UEQ786463:UEQ786468 UOM786463:UOM786468 UYI786463:UYI786468 VIE786463:VIE786468 VSA786463:VSA786468 WBW786463:WBW786468 WLS786463:WLS786468 WVO786463:WVO786468 G851999:G852004 JC851999:JC852004 SY851999:SY852004 ACU851999:ACU852004 AMQ851999:AMQ852004 AWM851999:AWM852004 BGI851999:BGI852004 BQE851999:BQE852004 CAA851999:CAA852004 CJW851999:CJW852004 CTS851999:CTS852004 DDO851999:DDO852004 DNK851999:DNK852004 DXG851999:DXG852004 EHC851999:EHC852004 EQY851999:EQY852004 FAU851999:FAU852004 FKQ851999:FKQ852004 FUM851999:FUM852004 GEI851999:GEI852004 GOE851999:GOE852004 GYA851999:GYA852004 HHW851999:HHW852004 HRS851999:HRS852004 IBO851999:IBO852004 ILK851999:ILK852004 IVG851999:IVG852004 JFC851999:JFC852004 JOY851999:JOY852004 JYU851999:JYU852004 KIQ851999:KIQ852004 KSM851999:KSM852004 LCI851999:LCI852004 LME851999:LME852004 LWA851999:LWA852004 MFW851999:MFW852004 MPS851999:MPS852004 MZO851999:MZO852004 NJK851999:NJK852004 NTG851999:NTG852004 ODC851999:ODC852004 OMY851999:OMY852004 OWU851999:OWU852004 PGQ851999:PGQ852004 PQM851999:PQM852004 QAI851999:QAI852004 QKE851999:QKE852004 QUA851999:QUA852004 RDW851999:RDW852004 RNS851999:RNS852004 RXO851999:RXO852004 SHK851999:SHK852004 SRG851999:SRG852004 TBC851999:TBC852004 TKY851999:TKY852004 TUU851999:TUU852004 UEQ851999:UEQ852004 UOM851999:UOM852004 UYI851999:UYI852004 VIE851999:VIE852004 VSA851999:VSA852004 WBW851999:WBW852004 WLS851999:WLS852004 WVO851999:WVO852004 G917535:G917540 JC917535:JC917540 SY917535:SY917540 ACU917535:ACU917540 AMQ917535:AMQ917540 AWM917535:AWM917540 BGI917535:BGI917540 BQE917535:BQE917540 CAA917535:CAA917540 CJW917535:CJW917540 CTS917535:CTS917540 DDO917535:DDO917540 DNK917535:DNK917540 DXG917535:DXG917540 EHC917535:EHC917540 EQY917535:EQY917540 FAU917535:FAU917540 FKQ917535:FKQ917540 FUM917535:FUM917540 GEI917535:GEI917540 GOE917535:GOE917540 GYA917535:GYA917540 HHW917535:HHW917540 HRS917535:HRS917540 IBO917535:IBO917540 ILK917535:ILK917540 IVG917535:IVG917540 JFC917535:JFC917540 JOY917535:JOY917540 JYU917535:JYU917540 KIQ917535:KIQ917540 KSM917535:KSM917540 LCI917535:LCI917540 LME917535:LME917540 LWA917535:LWA917540 MFW917535:MFW917540 MPS917535:MPS917540 MZO917535:MZO917540 NJK917535:NJK917540 NTG917535:NTG917540 ODC917535:ODC917540 OMY917535:OMY917540 OWU917535:OWU917540 PGQ917535:PGQ917540 PQM917535:PQM917540 QAI917535:QAI917540 QKE917535:QKE917540 QUA917535:QUA917540 RDW917535:RDW917540 RNS917535:RNS917540 RXO917535:RXO917540 SHK917535:SHK917540 SRG917535:SRG917540 TBC917535:TBC917540 TKY917535:TKY917540 TUU917535:TUU917540 UEQ917535:UEQ917540 UOM917535:UOM917540 UYI917535:UYI917540 VIE917535:VIE917540 VSA917535:VSA917540 WBW917535:WBW917540 WLS917535:WLS917540 WVO917535:WVO917540 G983071:G983076 JC983071:JC983076 SY983071:SY983076 ACU983071:ACU983076 AMQ983071:AMQ983076 AWM983071:AWM983076 BGI983071:BGI983076 BQE983071:BQE983076 CAA983071:CAA983076 CJW983071:CJW983076 CTS983071:CTS983076 DDO983071:DDO983076 DNK983071:DNK983076 DXG983071:DXG983076 EHC983071:EHC983076 EQY983071:EQY983076 FAU983071:FAU983076 FKQ983071:FKQ983076 FUM983071:FUM983076 GEI983071:GEI983076 GOE983071:GOE983076 GYA983071:GYA983076 HHW983071:HHW983076 HRS983071:HRS983076 IBO983071:IBO983076 ILK983071:ILK983076 IVG983071:IVG983076 JFC983071:JFC983076 JOY983071:JOY983076 JYU983071:JYU983076 KIQ983071:KIQ983076 KSM983071:KSM983076 LCI983071:LCI983076 LME983071:LME983076 LWA983071:LWA983076 MFW983071:MFW983076 MPS983071:MPS983076 MZO983071:MZO983076 NJK983071:NJK983076 NTG983071:NTG983076 ODC983071:ODC983076 OMY983071:OMY983076 OWU983071:OWU983076 PGQ983071:PGQ983076 PQM983071:PQM983076 QAI983071:QAI983076 QKE983071:QKE983076 QUA983071:QUA983076 RDW983071:RDW983076 RNS983071:RNS983076 RXO983071:RXO983076 SHK983071:SHK983076 SRG983071:SRG983076 TBC983071:TBC983076 TKY983071:TKY983076 TUU983071:TUU983076 UEQ983071:UEQ983076 UOM983071:UOM983076 UYI983071:UYI983076 VIE983071:VIE983076 VSA983071:VSA983076 WBW983071:WBW983076 WLS983071:WLS983076 WVO983071:WVO983076" xr:uid="{AAD98B97-E69E-4A8C-8AD4-31CFA6FF4FCE}">
      <formula1>ValueChroma</formula1>
    </dataValidation>
  </dataValidations>
  <pageMargins left="0.7" right="0.7" top="0.75" bottom="0.75" header="0.3" footer="0.3"/>
  <pageSetup scale="69" fitToHeight="2" orientation="portrait" r:id="rId1"/>
  <rowBreaks count="1" manualBreakCount="1">
    <brk id="39" max="12" man="1"/>
  </rowBreaks>
  <drawing r:id="rId2"/>
  <legacyDrawing r:id="rId3"/>
  <oleObjects>
    <mc:AlternateContent xmlns:mc="http://schemas.openxmlformats.org/markup-compatibility/2006">
      <mc:Choice Requires="x14">
        <oleObject progId="Photoshop.Image.9" shapeId="15361" r:id="rId4">
          <objectPr defaultSize="0" autoPict="0" r:id="rId5">
            <anchor moveWithCells="1">
              <from>
                <xdr:col>9</xdr:col>
                <xdr:colOff>9525</xdr:colOff>
                <xdr:row>63</xdr:row>
                <xdr:rowOff>19050</xdr:rowOff>
              </from>
              <to>
                <xdr:col>12</xdr:col>
                <xdr:colOff>600075</xdr:colOff>
                <xdr:row>72</xdr:row>
                <xdr:rowOff>19050</xdr:rowOff>
              </to>
            </anchor>
          </objectPr>
        </oleObject>
      </mc:Choice>
      <mc:Fallback>
        <oleObject progId="Photoshop.Image.9" shapeId="15361" r:id="rId4"/>
      </mc:Fallback>
    </mc:AlternateContent>
  </oleObjects>
  <mc:AlternateContent xmlns:mc="http://schemas.openxmlformats.org/markup-compatibility/2006">
    <mc:Choice Requires="x14">
      <controls>
        <mc:AlternateContent xmlns:mc="http://schemas.openxmlformats.org/markup-compatibility/2006">
          <mc:Choice Requires="x14">
            <control shapeId="15362" r:id="rId6" name="Check Box 2">
              <controlPr defaultSize="0" autoFill="0" autoLine="0" autoPict="0">
                <anchor moveWithCells="1" sizeWithCells="1">
                  <from>
                    <xdr:col>4</xdr:col>
                    <xdr:colOff>314325</xdr:colOff>
                    <xdr:row>2</xdr:row>
                    <xdr:rowOff>47625</xdr:rowOff>
                  </from>
                  <to>
                    <xdr:col>6</xdr:col>
                    <xdr:colOff>304800</xdr:colOff>
                    <xdr:row>2</xdr:row>
                    <xdr:rowOff>257175</xdr:rowOff>
                  </to>
                </anchor>
              </controlPr>
            </control>
          </mc:Choice>
        </mc:AlternateContent>
        <mc:AlternateContent xmlns:mc="http://schemas.openxmlformats.org/markup-compatibility/2006">
          <mc:Choice Requires="x14">
            <control shapeId="15363" r:id="rId7" name="Check Box 3">
              <controlPr defaultSize="0" autoFill="0" autoLine="0" autoPict="0">
                <anchor moveWithCells="1" sizeWithCells="1">
                  <from>
                    <xdr:col>5</xdr:col>
                    <xdr:colOff>419100</xdr:colOff>
                    <xdr:row>2</xdr:row>
                    <xdr:rowOff>47625</xdr:rowOff>
                  </from>
                  <to>
                    <xdr:col>7</xdr:col>
                    <xdr:colOff>409575</xdr:colOff>
                    <xdr:row>2</xdr:row>
                    <xdr:rowOff>257175</xdr:rowOff>
                  </to>
                </anchor>
              </controlPr>
            </control>
          </mc:Choice>
        </mc:AlternateContent>
        <mc:AlternateContent xmlns:mc="http://schemas.openxmlformats.org/markup-compatibility/2006">
          <mc:Choice Requires="x14">
            <control shapeId="15364" r:id="rId8" name="Check Box 4">
              <controlPr defaultSize="0" autoFill="0" autoLine="0" autoPict="0">
                <anchor moveWithCells="1" sizeWithCells="1">
                  <from>
                    <xdr:col>7</xdr:col>
                    <xdr:colOff>171450</xdr:colOff>
                    <xdr:row>2</xdr:row>
                    <xdr:rowOff>47625</xdr:rowOff>
                  </from>
                  <to>
                    <xdr:col>8</xdr:col>
                    <xdr:colOff>209550</xdr:colOff>
                    <xdr:row>2</xdr:row>
                    <xdr:rowOff>257175</xdr:rowOff>
                  </to>
                </anchor>
              </controlPr>
            </control>
          </mc:Choice>
        </mc:AlternateContent>
        <mc:AlternateContent xmlns:mc="http://schemas.openxmlformats.org/markup-compatibility/2006">
          <mc:Choice Requires="x14">
            <control shapeId="15365" r:id="rId9" name="Check Box 5">
              <controlPr defaultSize="0" autoFill="0" autoLine="0" autoPict="0">
                <anchor moveWithCells="1" sizeWithCells="1">
                  <from>
                    <xdr:col>7</xdr:col>
                    <xdr:colOff>733425</xdr:colOff>
                    <xdr:row>2</xdr:row>
                    <xdr:rowOff>47625</xdr:rowOff>
                  </from>
                  <to>
                    <xdr:col>9</xdr:col>
                    <xdr:colOff>47625</xdr:colOff>
                    <xdr:row>2</xdr:row>
                    <xdr:rowOff>257175</xdr:rowOff>
                  </to>
                </anchor>
              </controlPr>
            </control>
          </mc:Choice>
        </mc:AlternateContent>
        <mc:AlternateContent xmlns:mc="http://schemas.openxmlformats.org/markup-compatibility/2006">
          <mc:Choice Requires="x14">
            <control shapeId="15366" r:id="rId10" name="Check Box 6">
              <controlPr defaultSize="0" autoFill="0" autoLine="0" autoPict="0">
                <anchor moveWithCells="1" sizeWithCells="1">
                  <from>
                    <xdr:col>8</xdr:col>
                    <xdr:colOff>352425</xdr:colOff>
                    <xdr:row>2</xdr:row>
                    <xdr:rowOff>47625</xdr:rowOff>
                  </from>
                  <to>
                    <xdr:col>9</xdr:col>
                    <xdr:colOff>609600</xdr:colOff>
                    <xdr:row>2</xdr:row>
                    <xdr:rowOff>257175</xdr:rowOff>
                  </to>
                </anchor>
              </controlPr>
            </control>
          </mc:Choice>
        </mc:AlternateContent>
        <mc:AlternateContent xmlns:mc="http://schemas.openxmlformats.org/markup-compatibility/2006">
          <mc:Choice Requires="x14">
            <control shapeId="15367" r:id="rId11" name="Check Box 7">
              <controlPr defaultSize="0" autoFill="0" autoLine="0" autoPict="0">
                <anchor moveWithCells="1" sizeWithCells="1">
                  <from>
                    <xdr:col>9</xdr:col>
                    <xdr:colOff>390525</xdr:colOff>
                    <xdr:row>2</xdr:row>
                    <xdr:rowOff>47625</xdr:rowOff>
                  </from>
                  <to>
                    <xdr:col>10</xdr:col>
                    <xdr:colOff>619125</xdr:colOff>
                    <xdr:row>2</xdr:row>
                    <xdr:rowOff>257175</xdr:rowOff>
                  </to>
                </anchor>
              </controlPr>
            </control>
          </mc:Choice>
        </mc:AlternateContent>
        <mc:AlternateContent xmlns:mc="http://schemas.openxmlformats.org/markup-compatibility/2006">
          <mc:Choice Requires="x14">
            <control shapeId="15368" r:id="rId12" name="Check Box 8">
              <controlPr defaultSize="0" autoFill="0" autoLine="0" autoPict="0">
                <anchor moveWithCells="1" sizeWithCells="1">
                  <from>
                    <xdr:col>10</xdr:col>
                    <xdr:colOff>428625</xdr:colOff>
                    <xdr:row>2</xdr:row>
                    <xdr:rowOff>47625</xdr:rowOff>
                  </from>
                  <to>
                    <xdr:col>11</xdr:col>
                    <xdr:colOff>542925</xdr:colOff>
                    <xdr:row>2</xdr:row>
                    <xdr:rowOff>257175</xdr:rowOff>
                  </to>
                </anchor>
              </controlPr>
            </control>
          </mc:Choice>
        </mc:AlternateContent>
        <mc:AlternateContent xmlns:mc="http://schemas.openxmlformats.org/markup-compatibility/2006">
          <mc:Choice Requires="x14">
            <control shapeId="15369" r:id="rId13" name="Check Box 9">
              <controlPr defaultSize="0" autoFill="0" autoLine="0" autoPict="0">
                <anchor moveWithCells="1" sizeWithCells="1">
                  <from>
                    <xdr:col>3</xdr:col>
                    <xdr:colOff>19050</xdr:colOff>
                    <xdr:row>3</xdr:row>
                    <xdr:rowOff>47625</xdr:rowOff>
                  </from>
                  <to>
                    <xdr:col>5</xdr:col>
                    <xdr:colOff>9525</xdr:colOff>
                    <xdr:row>3</xdr:row>
                    <xdr:rowOff>257175</xdr:rowOff>
                  </to>
                </anchor>
              </controlPr>
            </control>
          </mc:Choice>
        </mc:AlternateContent>
        <mc:AlternateContent xmlns:mc="http://schemas.openxmlformats.org/markup-compatibility/2006">
          <mc:Choice Requires="x14">
            <control shapeId="15370" r:id="rId14" name="Check Box 10">
              <controlPr defaultSize="0" autoFill="0" autoLine="0" autoPict="0">
                <anchor moveWithCells="1" sizeWithCells="1">
                  <from>
                    <xdr:col>4</xdr:col>
                    <xdr:colOff>142875</xdr:colOff>
                    <xdr:row>3</xdr:row>
                    <xdr:rowOff>47625</xdr:rowOff>
                  </from>
                  <to>
                    <xdr:col>6</xdr:col>
                    <xdr:colOff>104775</xdr:colOff>
                    <xdr:row>3</xdr:row>
                    <xdr:rowOff>257175</xdr:rowOff>
                  </to>
                </anchor>
              </controlPr>
            </control>
          </mc:Choice>
        </mc:AlternateContent>
        <mc:AlternateContent xmlns:mc="http://schemas.openxmlformats.org/markup-compatibility/2006">
          <mc:Choice Requires="x14">
            <control shapeId="15371" r:id="rId15" name="Check Box 11">
              <controlPr defaultSize="0" autoFill="0" autoLine="0" autoPict="0">
                <anchor moveWithCells="1" sizeWithCells="1">
                  <from>
                    <xdr:col>5</xdr:col>
                    <xdr:colOff>266700</xdr:colOff>
                    <xdr:row>3</xdr:row>
                    <xdr:rowOff>38100</xdr:rowOff>
                  </from>
                  <to>
                    <xdr:col>7</xdr:col>
                    <xdr:colOff>361950</xdr:colOff>
                    <xdr:row>3</xdr:row>
                    <xdr:rowOff>257175</xdr:rowOff>
                  </to>
                </anchor>
              </controlPr>
            </control>
          </mc:Choice>
        </mc:AlternateContent>
        <mc:AlternateContent xmlns:mc="http://schemas.openxmlformats.org/markup-compatibility/2006">
          <mc:Choice Requires="x14">
            <control shapeId="15372" r:id="rId16" name="Check Box 12">
              <controlPr defaultSize="0" autoFill="0" autoLine="0" autoPict="0">
                <anchor moveWithCells="1" sizeWithCells="1">
                  <from>
                    <xdr:col>7</xdr:col>
                    <xdr:colOff>228600</xdr:colOff>
                    <xdr:row>3</xdr:row>
                    <xdr:rowOff>47625</xdr:rowOff>
                  </from>
                  <to>
                    <xdr:col>8</xdr:col>
                    <xdr:colOff>285750</xdr:colOff>
                    <xdr:row>3</xdr:row>
                    <xdr:rowOff>257175</xdr:rowOff>
                  </to>
                </anchor>
              </controlPr>
            </control>
          </mc:Choice>
        </mc:AlternateContent>
        <mc:AlternateContent xmlns:mc="http://schemas.openxmlformats.org/markup-compatibility/2006">
          <mc:Choice Requires="x14">
            <control shapeId="15373" r:id="rId17" name="Check Box 13">
              <controlPr defaultSize="0" autoFill="0" autoLine="0" autoPict="0">
                <anchor moveWithCells="1" sizeWithCells="1">
                  <from>
                    <xdr:col>7</xdr:col>
                    <xdr:colOff>914400</xdr:colOff>
                    <xdr:row>3</xdr:row>
                    <xdr:rowOff>47625</xdr:rowOff>
                  </from>
                  <to>
                    <xdr:col>9</xdr:col>
                    <xdr:colOff>266700</xdr:colOff>
                    <xdr:row>3</xdr:row>
                    <xdr:rowOff>257175</xdr:rowOff>
                  </to>
                </anchor>
              </controlPr>
            </control>
          </mc:Choice>
        </mc:AlternateContent>
        <mc:AlternateContent xmlns:mc="http://schemas.openxmlformats.org/markup-compatibility/2006">
          <mc:Choice Requires="x14">
            <control shapeId="15374" r:id="rId18" name="Check Box 14">
              <controlPr defaultSize="0" autoFill="0" autoLine="0" autoPict="0">
                <anchor moveWithCells="1" sizeWithCells="1">
                  <from>
                    <xdr:col>4</xdr:col>
                    <xdr:colOff>361950</xdr:colOff>
                    <xdr:row>23</xdr:row>
                    <xdr:rowOff>47625</xdr:rowOff>
                  </from>
                  <to>
                    <xdr:col>6</xdr:col>
                    <xdr:colOff>352425</xdr:colOff>
                    <xdr:row>23</xdr:row>
                    <xdr:rowOff>257175</xdr:rowOff>
                  </to>
                </anchor>
              </controlPr>
            </control>
          </mc:Choice>
        </mc:AlternateContent>
        <mc:AlternateContent xmlns:mc="http://schemas.openxmlformats.org/markup-compatibility/2006">
          <mc:Choice Requires="x14">
            <control shapeId="15375" r:id="rId19" name="Check Box 15">
              <controlPr defaultSize="0" autoFill="0" autoLine="0" autoPict="0">
                <anchor moveWithCells="1" sizeWithCells="1">
                  <from>
                    <xdr:col>5</xdr:col>
                    <xdr:colOff>466725</xdr:colOff>
                    <xdr:row>23</xdr:row>
                    <xdr:rowOff>47625</xdr:rowOff>
                  </from>
                  <to>
                    <xdr:col>7</xdr:col>
                    <xdr:colOff>457200</xdr:colOff>
                    <xdr:row>23</xdr:row>
                    <xdr:rowOff>257175</xdr:rowOff>
                  </to>
                </anchor>
              </controlPr>
            </control>
          </mc:Choice>
        </mc:AlternateContent>
        <mc:AlternateContent xmlns:mc="http://schemas.openxmlformats.org/markup-compatibility/2006">
          <mc:Choice Requires="x14">
            <control shapeId="15376" r:id="rId20" name="Check Box 16">
              <controlPr defaultSize="0" autoFill="0" autoLine="0" autoPict="0">
                <anchor moveWithCells="1" sizeWithCells="1">
                  <from>
                    <xdr:col>7</xdr:col>
                    <xdr:colOff>219075</xdr:colOff>
                    <xdr:row>23</xdr:row>
                    <xdr:rowOff>47625</xdr:rowOff>
                  </from>
                  <to>
                    <xdr:col>8</xdr:col>
                    <xdr:colOff>257175</xdr:colOff>
                    <xdr:row>23</xdr:row>
                    <xdr:rowOff>257175</xdr:rowOff>
                  </to>
                </anchor>
              </controlPr>
            </control>
          </mc:Choice>
        </mc:AlternateContent>
        <mc:AlternateContent xmlns:mc="http://schemas.openxmlformats.org/markup-compatibility/2006">
          <mc:Choice Requires="x14">
            <control shapeId="15377" r:id="rId21" name="Check Box 17">
              <controlPr defaultSize="0" autoFill="0" autoLine="0" autoPict="0">
                <anchor moveWithCells="1" sizeWithCells="1">
                  <from>
                    <xdr:col>7</xdr:col>
                    <xdr:colOff>781050</xdr:colOff>
                    <xdr:row>23</xdr:row>
                    <xdr:rowOff>47625</xdr:rowOff>
                  </from>
                  <to>
                    <xdr:col>9</xdr:col>
                    <xdr:colOff>95250</xdr:colOff>
                    <xdr:row>23</xdr:row>
                    <xdr:rowOff>257175</xdr:rowOff>
                  </to>
                </anchor>
              </controlPr>
            </control>
          </mc:Choice>
        </mc:AlternateContent>
        <mc:AlternateContent xmlns:mc="http://schemas.openxmlformats.org/markup-compatibility/2006">
          <mc:Choice Requires="x14">
            <control shapeId="15378" r:id="rId22" name="Check Box 18">
              <controlPr defaultSize="0" autoFill="0" autoLine="0" autoPict="0">
                <anchor moveWithCells="1" sizeWithCells="1">
                  <from>
                    <xdr:col>8</xdr:col>
                    <xdr:colOff>400050</xdr:colOff>
                    <xdr:row>23</xdr:row>
                    <xdr:rowOff>47625</xdr:rowOff>
                  </from>
                  <to>
                    <xdr:col>9</xdr:col>
                    <xdr:colOff>657225</xdr:colOff>
                    <xdr:row>23</xdr:row>
                    <xdr:rowOff>257175</xdr:rowOff>
                  </to>
                </anchor>
              </controlPr>
            </control>
          </mc:Choice>
        </mc:AlternateContent>
        <mc:AlternateContent xmlns:mc="http://schemas.openxmlformats.org/markup-compatibility/2006">
          <mc:Choice Requires="x14">
            <control shapeId="15379" r:id="rId23" name="Check Box 19">
              <controlPr defaultSize="0" autoFill="0" autoLine="0" autoPict="0">
                <anchor moveWithCells="1" sizeWithCells="1">
                  <from>
                    <xdr:col>9</xdr:col>
                    <xdr:colOff>438150</xdr:colOff>
                    <xdr:row>23</xdr:row>
                    <xdr:rowOff>47625</xdr:rowOff>
                  </from>
                  <to>
                    <xdr:col>10</xdr:col>
                    <xdr:colOff>666750</xdr:colOff>
                    <xdr:row>23</xdr:row>
                    <xdr:rowOff>257175</xdr:rowOff>
                  </to>
                </anchor>
              </controlPr>
            </control>
          </mc:Choice>
        </mc:AlternateContent>
        <mc:AlternateContent xmlns:mc="http://schemas.openxmlformats.org/markup-compatibility/2006">
          <mc:Choice Requires="x14">
            <control shapeId="15380" r:id="rId24" name="Check Box 20">
              <controlPr defaultSize="0" autoFill="0" autoLine="0" autoPict="0">
                <anchor moveWithCells="1" sizeWithCells="1">
                  <from>
                    <xdr:col>10</xdr:col>
                    <xdr:colOff>476250</xdr:colOff>
                    <xdr:row>23</xdr:row>
                    <xdr:rowOff>47625</xdr:rowOff>
                  </from>
                  <to>
                    <xdr:col>11</xdr:col>
                    <xdr:colOff>590550</xdr:colOff>
                    <xdr:row>23</xdr:row>
                    <xdr:rowOff>257175</xdr:rowOff>
                  </to>
                </anchor>
              </controlPr>
            </control>
          </mc:Choice>
        </mc:AlternateContent>
        <mc:AlternateContent xmlns:mc="http://schemas.openxmlformats.org/markup-compatibility/2006">
          <mc:Choice Requires="x14">
            <control shapeId="15381" r:id="rId25" name="Check Box 21">
              <controlPr defaultSize="0" autoFill="0" autoLine="0" autoPict="0">
                <anchor moveWithCells="1" sizeWithCells="1">
                  <from>
                    <xdr:col>3</xdr:col>
                    <xdr:colOff>66675</xdr:colOff>
                    <xdr:row>24</xdr:row>
                    <xdr:rowOff>66675</xdr:rowOff>
                  </from>
                  <to>
                    <xdr:col>5</xdr:col>
                    <xdr:colOff>57150</xdr:colOff>
                    <xdr:row>24</xdr:row>
                    <xdr:rowOff>276225</xdr:rowOff>
                  </to>
                </anchor>
              </controlPr>
            </control>
          </mc:Choice>
        </mc:AlternateContent>
        <mc:AlternateContent xmlns:mc="http://schemas.openxmlformats.org/markup-compatibility/2006">
          <mc:Choice Requires="x14">
            <control shapeId="15382" r:id="rId26" name="Check Box 22">
              <controlPr defaultSize="0" autoFill="0" autoLine="0" autoPict="0">
                <anchor moveWithCells="1" sizeWithCells="1">
                  <from>
                    <xdr:col>4</xdr:col>
                    <xdr:colOff>190500</xdr:colOff>
                    <xdr:row>24</xdr:row>
                    <xdr:rowOff>66675</xdr:rowOff>
                  </from>
                  <to>
                    <xdr:col>6</xdr:col>
                    <xdr:colOff>152400</xdr:colOff>
                    <xdr:row>24</xdr:row>
                    <xdr:rowOff>276225</xdr:rowOff>
                  </to>
                </anchor>
              </controlPr>
            </control>
          </mc:Choice>
        </mc:AlternateContent>
        <mc:AlternateContent xmlns:mc="http://schemas.openxmlformats.org/markup-compatibility/2006">
          <mc:Choice Requires="x14">
            <control shapeId="15383" r:id="rId27" name="Check Box 23">
              <controlPr defaultSize="0" autoFill="0" autoLine="0" autoPict="0">
                <anchor moveWithCells="1" sizeWithCells="1">
                  <from>
                    <xdr:col>5</xdr:col>
                    <xdr:colOff>314325</xdr:colOff>
                    <xdr:row>24</xdr:row>
                    <xdr:rowOff>57150</xdr:rowOff>
                  </from>
                  <to>
                    <xdr:col>7</xdr:col>
                    <xdr:colOff>409575</xdr:colOff>
                    <xdr:row>24</xdr:row>
                    <xdr:rowOff>276225</xdr:rowOff>
                  </to>
                </anchor>
              </controlPr>
            </control>
          </mc:Choice>
        </mc:AlternateContent>
        <mc:AlternateContent xmlns:mc="http://schemas.openxmlformats.org/markup-compatibility/2006">
          <mc:Choice Requires="x14">
            <control shapeId="15384" r:id="rId28" name="Check Box 24">
              <controlPr defaultSize="0" autoFill="0" autoLine="0" autoPict="0">
                <anchor moveWithCells="1" sizeWithCells="1">
                  <from>
                    <xdr:col>7</xdr:col>
                    <xdr:colOff>276225</xdr:colOff>
                    <xdr:row>24</xdr:row>
                    <xdr:rowOff>66675</xdr:rowOff>
                  </from>
                  <to>
                    <xdr:col>8</xdr:col>
                    <xdr:colOff>333375</xdr:colOff>
                    <xdr:row>24</xdr:row>
                    <xdr:rowOff>276225</xdr:rowOff>
                  </to>
                </anchor>
              </controlPr>
            </control>
          </mc:Choice>
        </mc:AlternateContent>
        <mc:AlternateContent xmlns:mc="http://schemas.openxmlformats.org/markup-compatibility/2006">
          <mc:Choice Requires="x14">
            <control shapeId="15385" r:id="rId29" name="Check Box 25">
              <controlPr defaultSize="0" autoFill="0" autoLine="0" autoPict="0">
                <anchor moveWithCells="1" sizeWithCells="1">
                  <from>
                    <xdr:col>8</xdr:col>
                    <xdr:colOff>0</xdr:colOff>
                    <xdr:row>24</xdr:row>
                    <xdr:rowOff>57150</xdr:rowOff>
                  </from>
                  <to>
                    <xdr:col>9</xdr:col>
                    <xdr:colOff>304800</xdr:colOff>
                    <xdr:row>24</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91736-8E2B-44AA-9D86-9D78DAA34C28}">
  <sheetPr codeName="Sheet8">
    <tabColor theme="5" tint="0.39997558519241921"/>
  </sheetPr>
  <dimension ref="A1:N225"/>
  <sheetViews>
    <sheetView showGridLines="0" view="pageBreakPreview" topLeftCell="A39" zoomScaleNormal="100" zoomScaleSheetLayoutView="100" workbookViewId="0">
      <selection activeCell="F62" sqref="F62"/>
    </sheetView>
  </sheetViews>
  <sheetFormatPr defaultRowHeight="12.75" x14ac:dyDescent="0.2"/>
  <cols>
    <col min="3" max="3" width="10.5703125" bestFit="1" customWidth="1"/>
    <col min="5" max="5" width="11.5703125" customWidth="1"/>
    <col min="6" max="6" width="11.5703125" bestFit="1" customWidth="1"/>
    <col min="9" max="9" width="18" customWidth="1"/>
    <col min="10" max="10" width="14.140625" customWidth="1"/>
    <col min="11" max="11" width="11" customWidth="1"/>
    <col min="259" max="259" width="10.5703125" bestFit="1" customWidth="1"/>
    <col min="261" max="261" width="11.5703125" customWidth="1"/>
    <col min="262" max="262" width="10.7109375" bestFit="1" customWidth="1"/>
    <col min="265" max="265" width="15.140625" customWidth="1"/>
    <col min="266" max="266" width="14.140625" customWidth="1"/>
    <col min="267" max="267" width="11" customWidth="1"/>
    <col min="515" max="515" width="10.5703125" bestFit="1" customWidth="1"/>
    <col min="517" max="517" width="11.5703125" customWidth="1"/>
    <col min="518" max="518" width="10.7109375" bestFit="1" customWidth="1"/>
    <col min="521" max="521" width="15.140625" customWidth="1"/>
    <col min="522" max="522" width="14.140625" customWidth="1"/>
    <col min="523" max="523" width="11" customWidth="1"/>
    <col min="771" max="771" width="10.5703125" bestFit="1" customWidth="1"/>
    <col min="773" max="773" width="11.5703125" customWidth="1"/>
    <col min="774" max="774" width="10.7109375" bestFit="1" customWidth="1"/>
    <col min="777" max="777" width="15.140625" customWidth="1"/>
    <col min="778" max="778" width="14.140625" customWidth="1"/>
    <col min="779" max="779" width="11" customWidth="1"/>
    <col min="1027" max="1027" width="10.5703125" bestFit="1" customWidth="1"/>
    <col min="1029" max="1029" width="11.5703125" customWidth="1"/>
    <col min="1030" max="1030" width="10.7109375" bestFit="1" customWidth="1"/>
    <col min="1033" max="1033" width="15.140625" customWidth="1"/>
    <col min="1034" max="1034" width="14.140625" customWidth="1"/>
    <col min="1035" max="1035" width="11" customWidth="1"/>
    <col min="1283" max="1283" width="10.5703125" bestFit="1" customWidth="1"/>
    <col min="1285" max="1285" width="11.5703125" customWidth="1"/>
    <col min="1286" max="1286" width="10.7109375" bestFit="1" customWidth="1"/>
    <col min="1289" max="1289" width="15.140625" customWidth="1"/>
    <col min="1290" max="1290" width="14.140625" customWidth="1"/>
    <col min="1291" max="1291" width="11" customWidth="1"/>
    <col min="1539" max="1539" width="10.5703125" bestFit="1" customWidth="1"/>
    <col min="1541" max="1541" width="11.5703125" customWidth="1"/>
    <col min="1542" max="1542" width="10.7109375" bestFit="1" customWidth="1"/>
    <col min="1545" max="1545" width="15.140625" customWidth="1"/>
    <col min="1546" max="1546" width="14.140625" customWidth="1"/>
    <col min="1547" max="1547" width="11" customWidth="1"/>
    <col min="1795" max="1795" width="10.5703125" bestFit="1" customWidth="1"/>
    <col min="1797" max="1797" width="11.5703125" customWidth="1"/>
    <col min="1798" max="1798" width="10.7109375" bestFit="1" customWidth="1"/>
    <col min="1801" max="1801" width="15.140625" customWidth="1"/>
    <col min="1802" max="1802" width="14.140625" customWidth="1"/>
    <col min="1803" max="1803" width="11" customWidth="1"/>
    <col min="2051" max="2051" width="10.5703125" bestFit="1" customWidth="1"/>
    <col min="2053" max="2053" width="11.5703125" customWidth="1"/>
    <col min="2054" max="2054" width="10.7109375" bestFit="1" customWidth="1"/>
    <col min="2057" max="2057" width="15.140625" customWidth="1"/>
    <col min="2058" max="2058" width="14.140625" customWidth="1"/>
    <col min="2059" max="2059" width="11" customWidth="1"/>
    <col min="2307" max="2307" width="10.5703125" bestFit="1" customWidth="1"/>
    <col min="2309" max="2309" width="11.5703125" customWidth="1"/>
    <col min="2310" max="2310" width="10.7109375" bestFit="1" customWidth="1"/>
    <col min="2313" max="2313" width="15.140625" customWidth="1"/>
    <col min="2314" max="2314" width="14.140625" customWidth="1"/>
    <col min="2315" max="2315" width="11" customWidth="1"/>
    <col min="2563" max="2563" width="10.5703125" bestFit="1" customWidth="1"/>
    <col min="2565" max="2565" width="11.5703125" customWidth="1"/>
    <col min="2566" max="2566" width="10.7109375" bestFit="1" customWidth="1"/>
    <col min="2569" max="2569" width="15.140625" customWidth="1"/>
    <col min="2570" max="2570" width="14.140625" customWidth="1"/>
    <col min="2571" max="2571" width="11" customWidth="1"/>
    <col min="2819" max="2819" width="10.5703125" bestFit="1" customWidth="1"/>
    <col min="2821" max="2821" width="11.5703125" customWidth="1"/>
    <col min="2822" max="2822" width="10.7109375" bestFit="1" customWidth="1"/>
    <col min="2825" max="2825" width="15.140625" customWidth="1"/>
    <col min="2826" max="2826" width="14.140625" customWidth="1"/>
    <col min="2827" max="2827" width="11" customWidth="1"/>
    <col min="3075" max="3075" width="10.5703125" bestFit="1" customWidth="1"/>
    <col min="3077" max="3077" width="11.5703125" customWidth="1"/>
    <col min="3078" max="3078" width="10.7109375" bestFit="1" customWidth="1"/>
    <col min="3081" max="3081" width="15.140625" customWidth="1"/>
    <col min="3082" max="3082" width="14.140625" customWidth="1"/>
    <col min="3083" max="3083" width="11" customWidth="1"/>
    <col min="3331" max="3331" width="10.5703125" bestFit="1" customWidth="1"/>
    <col min="3333" max="3333" width="11.5703125" customWidth="1"/>
    <col min="3334" max="3334" width="10.7109375" bestFit="1" customWidth="1"/>
    <col min="3337" max="3337" width="15.140625" customWidth="1"/>
    <col min="3338" max="3338" width="14.140625" customWidth="1"/>
    <col min="3339" max="3339" width="11" customWidth="1"/>
    <col min="3587" max="3587" width="10.5703125" bestFit="1" customWidth="1"/>
    <col min="3589" max="3589" width="11.5703125" customWidth="1"/>
    <col min="3590" max="3590" width="10.7109375" bestFit="1" customWidth="1"/>
    <col min="3593" max="3593" width="15.140625" customWidth="1"/>
    <col min="3594" max="3594" width="14.140625" customWidth="1"/>
    <col min="3595" max="3595" width="11" customWidth="1"/>
    <col min="3843" max="3843" width="10.5703125" bestFit="1" customWidth="1"/>
    <col min="3845" max="3845" width="11.5703125" customWidth="1"/>
    <col min="3846" max="3846" width="10.7109375" bestFit="1" customWidth="1"/>
    <col min="3849" max="3849" width="15.140625" customWidth="1"/>
    <col min="3850" max="3850" width="14.140625" customWidth="1"/>
    <col min="3851" max="3851" width="11" customWidth="1"/>
    <col min="4099" max="4099" width="10.5703125" bestFit="1" customWidth="1"/>
    <col min="4101" max="4101" width="11.5703125" customWidth="1"/>
    <col min="4102" max="4102" width="10.7109375" bestFit="1" customWidth="1"/>
    <col min="4105" max="4105" width="15.140625" customWidth="1"/>
    <col min="4106" max="4106" width="14.140625" customWidth="1"/>
    <col min="4107" max="4107" width="11" customWidth="1"/>
    <col min="4355" max="4355" width="10.5703125" bestFit="1" customWidth="1"/>
    <col min="4357" max="4357" width="11.5703125" customWidth="1"/>
    <col min="4358" max="4358" width="10.7109375" bestFit="1" customWidth="1"/>
    <col min="4361" max="4361" width="15.140625" customWidth="1"/>
    <col min="4362" max="4362" width="14.140625" customWidth="1"/>
    <col min="4363" max="4363" width="11" customWidth="1"/>
    <col min="4611" max="4611" width="10.5703125" bestFit="1" customWidth="1"/>
    <col min="4613" max="4613" width="11.5703125" customWidth="1"/>
    <col min="4614" max="4614" width="10.7109375" bestFit="1" customWidth="1"/>
    <col min="4617" max="4617" width="15.140625" customWidth="1"/>
    <col min="4618" max="4618" width="14.140625" customWidth="1"/>
    <col min="4619" max="4619" width="11" customWidth="1"/>
    <col min="4867" max="4867" width="10.5703125" bestFit="1" customWidth="1"/>
    <col min="4869" max="4869" width="11.5703125" customWidth="1"/>
    <col min="4870" max="4870" width="10.7109375" bestFit="1" customWidth="1"/>
    <col min="4873" max="4873" width="15.140625" customWidth="1"/>
    <col min="4874" max="4874" width="14.140625" customWidth="1"/>
    <col min="4875" max="4875" width="11" customWidth="1"/>
    <col min="5123" max="5123" width="10.5703125" bestFit="1" customWidth="1"/>
    <col min="5125" max="5125" width="11.5703125" customWidth="1"/>
    <col min="5126" max="5126" width="10.7109375" bestFit="1" customWidth="1"/>
    <col min="5129" max="5129" width="15.140625" customWidth="1"/>
    <col min="5130" max="5130" width="14.140625" customWidth="1"/>
    <col min="5131" max="5131" width="11" customWidth="1"/>
    <col min="5379" max="5379" width="10.5703125" bestFit="1" customWidth="1"/>
    <col min="5381" max="5381" width="11.5703125" customWidth="1"/>
    <col min="5382" max="5382" width="10.7109375" bestFit="1" customWidth="1"/>
    <col min="5385" max="5385" width="15.140625" customWidth="1"/>
    <col min="5386" max="5386" width="14.140625" customWidth="1"/>
    <col min="5387" max="5387" width="11" customWidth="1"/>
    <col min="5635" max="5635" width="10.5703125" bestFit="1" customWidth="1"/>
    <col min="5637" max="5637" width="11.5703125" customWidth="1"/>
    <col min="5638" max="5638" width="10.7109375" bestFit="1" customWidth="1"/>
    <col min="5641" max="5641" width="15.140625" customWidth="1"/>
    <col min="5642" max="5642" width="14.140625" customWidth="1"/>
    <col min="5643" max="5643" width="11" customWidth="1"/>
    <col min="5891" max="5891" width="10.5703125" bestFit="1" customWidth="1"/>
    <col min="5893" max="5893" width="11.5703125" customWidth="1"/>
    <col min="5894" max="5894" width="10.7109375" bestFit="1" customWidth="1"/>
    <col min="5897" max="5897" width="15.140625" customWidth="1"/>
    <col min="5898" max="5898" width="14.140625" customWidth="1"/>
    <col min="5899" max="5899" width="11" customWidth="1"/>
    <col min="6147" max="6147" width="10.5703125" bestFit="1" customWidth="1"/>
    <col min="6149" max="6149" width="11.5703125" customWidth="1"/>
    <col min="6150" max="6150" width="10.7109375" bestFit="1" customWidth="1"/>
    <col min="6153" max="6153" width="15.140625" customWidth="1"/>
    <col min="6154" max="6154" width="14.140625" customWidth="1"/>
    <col min="6155" max="6155" width="11" customWidth="1"/>
    <col min="6403" max="6403" width="10.5703125" bestFit="1" customWidth="1"/>
    <col min="6405" max="6405" width="11.5703125" customWidth="1"/>
    <col min="6406" max="6406" width="10.7109375" bestFit="1" customWidth="1"/>
    <col min="6409" max="6409" width="15.140625" customWidth="1"/>
    <col min="6410" max="6410" width="14.140625" customWidth="1"/>
    <col min="6411" max="6411" width="11" customWidth="1"/>
    <col min="6659" max="6659" width="10.5703125" bestFit="1" customWidth="1"/>
    <col min="6661" max="6661" width="11.5703125" customWidth="1"/>
    <col min="6662" max="6662" width="10.7109375" bestFit="1" customWidth="1"/>
    <col min="6665" max="6665" width="15.140625" customWidth="1"/>
    <col min="6666" max="6666" width="14.140625" customWidth="1"/>
    <col min="6667" max="6667" width="11" customWidth="1"/>
    <col min="6915" max="6915" width="10.5703125" bestFit="1" customWidth="1"/>
    <col min="6917" max="6917" width="11.5703125" customWidth="1"/>
    <col min="6918" max="6918" width="10.7109375" bestFit="1" customWidth="1"/>
    <col min="6921" max="6921" width="15.140625" customWidth="1"/>
    <col min="6922" max="6922" width="14.140625" customWidth="1"/>
    <col min="6923" max="6923" width="11" customWidth="1"/>
    <col min="7171" max="7171" width="10.5703125" bestFit="1" customWidth="1"/>
    <col min="7173" max="7173" width="11.5703125" customWidth="1"/>
    <col min="7174" max="7174" width="10.7109375" bestFit="1" customWidth="1"/>
    <col min="7177" max="7177" width="15.140625" customWidth="1"/>
    <col min="7178" max="7178" width="14.140625" customWidth="1"/>
    <col min="7179" max="7179" width="11" customWidth="1"/>
    <col min="7427" max="7427" width="10.5703125" bestFit="1" customWidth="1"/>
    <col min="7429" max="7429" width="11.5703125" customWidth="1"/>
    <col min="7430" max="7430" width="10.7109375" bestFit="1" customWidth="1"/>
    <col min="7433" max="7433" width="15.140625" customWidth="1"/>
    <col min="7434" max="7434" width="14.140625" customWidth="1"/>
    <col min="7435" max="7435" width="11" customWidth="1"/>
    <col min="7683" max="7683" width="10.5703125" bestFit="1" customWidth="1"/>
    <col min="7685" max="7685" width="11.5703125" customWidth="1"/>
    <col min="7686" max="7686" width="10.7109375" bestFit="1" customWidth="1"/>
    <col min="7689" max="7689" width="15.140625" customWidth="1"/>
    <col min="7690" max="7690" width="14.140625" customWidth="1"/>
    <col min="7691" max="7691" width="11" customWidth="1"/>
    <col min="7939" max="7939" width="10.5703125" bestFit="1" customWidth="1"/>
    <col min="7941" max="7941" width="11.5703125" customWidth="1"/>
    <col min="7942" max="7942" width="10.7109375" bestFit="1" customWidth="1"/>
    <col min="7945" max="7945" width="15.140625" customWidth="1"/>
    <col min="7946" max="7946" width="14.140625" customWidth="1"/>
    <col min="7947" max="7947" width="11" customWidth="1"/>
    <col min="8195" max="8195" width="10.5703125" bestFit="1" customWidth="1"/>
    <col min="8197" max="8197" width="11.5703125" customWidth="1"/>
    <col min="8198" max="8198" width="10.7109375" bestFit="1" customWidth="1"/>
    <col min="8201" max="8201" width="15.140625" customWidth="1"/>
    <col min="8202" max="8202" width="14.140625" customWidth="1"/>
    <col min="8203" max="8203" width="11" customWidth="1"/>
    <col min="8451" max="8451" width="10.5703125" bestFit="1" customWidth="1"/>
    <col min="8453" max="8453" width="11.5703125" customWidth="1"/>
    <col min="8454" max="8454" width="10.7109375" bestFit="1" customWidth="1"/>
    <col min="8457" max="8457" width="15.140625" customWidth="1"/>
    <col min="8458" max="8458" width="14.140625" customWidth="1"/>
    <col min="8459" max="8459" width="11" customWidth="1"/>
    <col min="8707" max="8707" width="10.5703125" bestFit="1" customWidth="1"/>
    <col min="8709" max="8709" width="11.5703125" customWidth="1"/>
    <col min="8710" max="8710" width="10.7109375" bestFit="1" customWidth="1"/>
    <col min="8713" max="8713" width="15.140625" customWidth="1"/>
    <col min="8714" max="8714" width="14.140625" customWidth="1"/>
    <col min="8715" max="8715" width="11" customWidth="1"/>
    <col min="8963" max="8963" width="10.5703125" bestFit="1" customWidth="1"/>
    <col min="8965" max="8965" width="11.5703125" customWidth="1"/>
    <col min="8966" max="8966" width="10.7109375" bestFit="1" customWidth="1"/>
    <col min="8969" max="8969" width="15.140625" customWidth="1"/>
    <col min="8970" max="8970" width="14.140625" customWidth="1"/>
    <col min="8971" max="8971" width="11" customWidth="1"/>
    <col min="9219" max="9219" width="10.5703125" bestFit="1" customWidth="1"/>
    <col min="9221" max="9221" width="11.5703125" customWidth="1"/>
    <col min="9222" max="9222" width="10.7109375" bestFit="1" customWidth="1"/>
    <col min="9225" max="9225" width="15.140625" customWidth="1"/>
    <col min="9226" max="9226" width="14.140625" customWidth="1"/>
    <col min="9227" max="9227" width="11" customWidth="1"/>
    <col min="9475" max="9475" width="10.5703125" bestFit="1" customWidth="1"/>
    <col min="9477" max="9477" width="11.5703125" customWidth="1"/>
    <col min="9478" max="9478" width="10.7109375" bestFit="1" customWidth="1"/>
    <col min="9481" max="9481" width="15.140625" customWidth="1"/>
    <col min="9482" max="9482" width="14.140625" customWidth="1"/>
    <col min="9483" max="9483" width="11" customWidth="1"/>
    <col min="9731" max="9731" width="10.5703125" bestFit="1" customWidth="1"/>
    <col min="9733" max="9733" width="11.5703125" customWidth="1"/>
    <col min="9734" max="9734" width="10.7109375" bestFit="1" customWidth="1"/>
    <col min="9737" max="9737" width="15.140625" customWidth="1"/>
    <col min="9738" max="9738" width="14.140625" customWidth="1"/>
    <col min="9739" max="9739" width="11" customWidth="1"/>
    <col min="9987" max="9987" width="10.5703125" bestFit="1" customWidth="1"/>
    <col min="9989" max="9989" width="11.5703125" customWidth="1"/>
    <col min="9990" max="9990" width="10.7109375" bestFit="1" customWidth="1"/>
    <col min="9993" max="9993" width="15.140625" customWidth="1"/>
    <col min="9994" max="9994" width="14.140625" customWidth="1"/>
    <col min="9995" max="9995" width="11" customWidth="1"/>
    <col min="10243" max="10243" width="10.5703125" bestFit="1" customWidth="1"/>
    <col min="10245" max="10245" width="11.5703125" customWidth="1"/>
    <col min="10246" max="10246" width="10.7109375" bestFit="1" customWidth="1"/>
    <col min="10249" max="10249" width="15.140625" customWidth="1"/>
    <col min="10250" max="10250" width="14.140625" customWidth="1"/>
    <col min="10251" max="10251" width="11" customWidth="1"/>
    <col min="10499" max="10499" width="10.5703125" bestFit="1" customWidth="1"/>
    <col min="10501" max="10501" width="11.5703125" customWidth="1"/>
    <col min="10502" max="10502" width="10.7109375" bestFit="1" customWidth="1"/>
    <col min="10505" max="10505" width="15.140625" customWidth="1"/>
    <col min="10506" max="10506" width="14.140625" customWidth="1"/>
    <col min="10507" max="10507" width="11" customWidth="1"/>
    <col min="10755" max="10755" width="10.5703125" bestFit="1" customWidth="1"/>
    <col min="10757" max="10757" width="11.5703125" customWidth="1"/>
    <col min="10758" max="10758" width="10.7109375" bestFit="1" customWidth="1"/>
    <col min="10761" max="10761" width="15.140625" customWidth="1"/>
    <col min="10762" max="10762" width="14.140625" customWidth="1"/>
    <col min="10763" max="10763" width="11" customWidth="1"/>
    <col min="11011" max="11011" width="10.5703125" bestFit="1" customWidth="1"/>
    <col min="11013" max="11013" width="11.5703125" customWidth="1"/>
    <col min="11014" max="11014" width="10.7109375" bestFit="1" customWidth="1"/>
    <col min="11017" max="11017" width="15.140625" customWidth="1"/>
    <col min="11018" max="11018" width="14.140625" customWidth="1"/>
    <col min="11019" max="11019" width="11" customWidth="1"/>
    <col min="11267" max="11267" width="10.5703125" bestFit="1" customWidth="1"/>
    <col min="11269" max="11269" width="11.5703125" customWidth="1"/>
    <col min="11270" max="11270" width="10.7109375" bestFit="1" customWidth="1"/>
    <col min="11273" max="11273" width="15.140625" customWidth="1"/>
    <col min="11274" max="11274" width="14.140625" customWidth="1"/>
    <col min="11275" max="11275" width="11" customWidth="1"/>
    <col min="11523" max="11523" width="10.5703125" bestFit="1" customWidth="1"/>
    <col min="11525" max="11525" width="11.5703125" customWidth="1"/>
    <col min="11526" max="11526" width="10.7109375" bestFit="1" customWidth="1"/>
    <col min="11529" max="11529" width="15.140625" customWidth="1"/>
    <col min="11530" max="11530" width="14.140625" customWidth="1"/>
    <col min="11531" max="11531" width="11" customWidth="1"/>
    <col min="11779" max="11779" width="10.5703125" bestFit="1" customWidth="1"/>
    <col min="11781" max="11781" width="11.5703125" customWidth="1"/>
    <col min="11782" max="11782" width="10.7109375" bestFit="1" customWidth="1"/>
    <col min="11785" max="11785" width="15.140625" customWidth="1"/>
    <col min="11786" max="11786" width="14.140625" customWidth="1"/>
    <col min="11787" max="11787" width="11" customWidth="1"/>
    <col min="12035" max="12035" width="10.5703125" bestFit="1" customWidth="1"/>
    <col min="12037" max="12037" width="11.5703125" customWidth="1"/>
    <col min="12038" max="12038" width="10.7109375" bestFit="1" customWidth="1"/>
    <col min="12041" max="12041" width="15.140625" customWidth="1"/>
    <col min="12042" max="12042" width="14.140625" customWidth="1"/>
    <col min="12043" max="12043" width="11" customWidth="1"/>
    <col min="12291" max="12291" width="10.5703125" bestFit="1" customWidth="1"/>
    <col min="12293" max="12293" width="11.5703125" customWidth="1"/>
    <col min="12294" max="12294" width="10.7109375" bestFit="1" customWidth="1"/>
    <col min="12297" max="12297" width="15.140625" customWidth="1"/>
    <col min="12298" max="12298" width="14.140625" customWidth="1"/>
    <col min="12299" max="12299" width="11" customWidth="1"/>
    <col min="12547" max="12547" width="10.5703125" bestFit="1" customWidth="1"/>
    <col min="12549" max="12549" width="11.5703125" customWidth="1"/>
    <col min="12550" max="12550" width="10.7109375" bestFit="1" customWidth="1"/>
    <col min="12553" max="12553" width="15.140625" customWidth="1"/>
    <col min="12554" max="12554" width="14.140625" customWidth="1"/>
    <col min="12555" max="12555" width="11" customWidth="1"/>
    <col min="12803" max="12803" width="10.5703125" bestFit="1" customWidth="1"/>
    <col min="12805" max="12805" width="11.5703125" customWidth="1"/>
    <col min="12806" max="12806" width="10.7109375" bestFit="1" customWidth="1"/>
    <col min="12809" max="12809" width="15.140625" customWidth="1"/>
    <col min="12810" max="12810" width="14.140625" customWidth="1"/>
    <col min="12811" max="12811" width="11" customWidth="1"/>
    <col min="13059" max="13059" width="10.5703125" bestFit="1" customWidth="1"/>
    <col min="13061" max="13061" width="11.5703125" customWidth="1"/>
    <col min="13062" max="13062" width="10.7109375" bestFit="1" customWidth="1"/>
    <col min="13065" max="13065" width="15.140625" customWidth="1"/>
    <col min="13066" max="13066" width="14.140625" customWidth="1"/>
    <col min="13067" max="13067" width="11" customWidth="1"/>
    <col min="13315" max="13315" width="10.5703125" bestFit="1" customWidth="1"/>
    <col min="13317" max="13317" width="11.5703125" customWidth="1"/>
    <col min="13318" max="13318" width="10.7109375" bestFit="1" customWidth="1"/>
    <col min="13321" max="13321" width="15.140625" customWidth="1"/>
    <col min="13322" max="13322" width="14.140625" customWidth="1"/>
    <col min="13323" max="13323" width="11" customWidth="1"/>
    <col min="13571" max="13571" width="10.5703125" bestFit="1" customWidth="1"/>
    <col min="13573" max="13573" width="11.5703125" customWidth="1"/>
    <col min="13574" max="13574" width="10.7109375" bestFit="1" customWidth="1"/>
    <col min="13577" max="13577" width="15.140625" customWidth="1"/>
    <col min="13578" max="13578" width="14.140625" customWidth="1"/>
    <col min="13579" max="13579" width="11" customWidth="1"/>
    <col min="13827" max="13827" width="10.5703125" bestFit="1" customWidth="1"/>
    <col min="13829" max="13829" width="11.5703125" customWidth="1"/>
    <col min="13830" max="13830" width="10.7109375" bestFit="1" customWidth="1"/>
    <col min="13833" max="13833" width="15.140625" customWidth="1"/>
    <col min="13834" max="13834" width="14.140625" customWidth="1"/>
    <col min="13835" max="13835" width="11" customWidth="1"/>
    <col min="14083" max="14083" width="10.5703125" bestFit="1" customWidth="1"/>
    <col min="14085" max="14085" width="11.5703125" customWidth="1"/>
    <col min="14086" max="14086" width="10.7109375" bestFit="1" customWidth="1"/>
    <col min="14089" max="14089" width="15.140625" customWidth="1"/>
    <col min="14090" max="14090" width="14.140625" customWidth="1"/>
    <col min="14091" max="14091" width="11" customWidth="1"/>
    <col min="14339" max="14339" width="10.5703125" bestFit="1" customWidth="1"/>
    <col min="14341" max="14341" width="11.5703125" customWidth="1"/>
    <col min="14342" max="14342" width="10.7109375" bestFit="1" customWidth="1"/>
    <col min="14345" max="14345" width="15.140625" customWidth="1"/>
    <col min="14346" max="14346" width="14.140625" customWidth="1"/>
    <col min="14347" max="14347" width="11" customWidth="1"/>
    <col min="14595" max="14595" width="10.5703125" bestFit="1" customWidth="1"/>
    <col min="14597" max="14597" width="11.5703125" customWidth="1"/>
    <col min="14598" max="14598" width="10.7109375" bestFit="1" customWidth="1"/>
    <col min="14601" max="14601" width="15.140625" customWidth="1"/>
    <col min="14602" max="14602" width="14.140625" customWidth="1"/>
    <col min="14603" max="14603" width="11" customWidth="1"/>
    <col min="14851" max="14851" width="10.5703125" bestFit="1" customWidth="1"/>
    <col min="14853" max="14853" width="11.5703125" customWidth="1"/>
    <col min="14854" max="14854" width="10.7109375" bestFit="1" customWidth="1"/>
    <col min="14857" max="14857" width="15.140625" customWidth="1"/>
    <col min="14858" max="14858" width="14.140625" customWidth="1"/>
    <col min="14859" max="14859" width="11" customWidth="1"/>
    <col min="15107" max="15107" width="10.5703125" bestFit="1" customWidth="1"/>
    <col min="15109" max="15109" width="11.5703125" customWidth="1"/>
    <col min="15110" max="15110" width="10.7109375" bestFit="1" customWidth="1"/>
    <col min="15113" max="15113" width="15.140625" customWidth="1"/>
    <col min="15114" max="15114" width="14.140625" customWidth="1"/>
    <col min="15115" max="15115" width="11" customWidth="1"/>
    <col min="15363" max="15363" width="10.5703125" bestFit="1" customWidth="1"/>
    <col min="15365" max="15365" width="11.5703125" customWidth="1"/>
    <col min="15366" max="15366" width="10.7109375" bestFit="1" customWidth="1"/>
    <col min="15369" max="15369" width="15.140625" customWidth="1"/>
    <col min="15370" max="15370" width="14.140625" customWidth="1"/>
    <col min="15371" max="15371" width="11" customWidth="1"/>
    <col min="15619" max="15619" width="10.5703125" bestFit="1" customWidth="1"/>
    <col min="15621" max="15621" width="11.5703125" customWidth="1"/>
    <col min="15622" max="15622" width="10.7109375" bestFit="1" customWidth="1"/>
    <col min="15625" max="15625" width="15.140625" customWidth="1"/>
    <col min="15626" max="15626" width="14.140625" customWidth="1"/>
    <col min="15627" max="15627" width="11" customWidth="1"/>
    <col min="15875" max="15875" width="10.5703125" bestFit="1" customWidth="1"/>
    <col min="15877" max="15877" width="11.5703125" customWidth="1"/>
    <col min="15878" max="15878" width="10.7109375" bestFit="1" customWidth="1"/>
    <col min="15881" max="15881" width="15.140625" customWidth="1"/>
    <col min="15882" max="15882" width="14.140625" customWidth="1"/>
    <col min="15883" max="15883" width="11" customWidth="1"/>
    <col min="16131" max="16131" width="10.5703125" bestFit="1" customWidth="1"/>
    <col min="16133" max="16133" width="11.5703125" customWidth="1"/>
    <col min="16134" max="16134" width="10.7109375" bestFit="1" customWidth="1"/>
    <col min="16137" max="16137" width="15.140625" customWidth="1"/>
    <col min="16138" max="16138" width="14.140625" customWidth="1"/>
    <col min="16139" max="16139" width="11" customWidth="1"/>
  </cols>
  <sheetData>
    <row r="1" spans="1:9" ht="23.25" x14ac:dyDescent="0.35">
      <c r="B1" s="424" t="s">
        <v>848</v>
      </c>
      <c r="H1" s="425" t="s">
        <v>849</v>
      </c>
      <c r="I1" s="426">
        <v>45047</v>
      </c>
    </row>
    <row r="2" spans="1:9" ht="15" x14ac:dyDescent="0.25">
      <c r="C2" s="427" t="s">
        <v>850</v>
      </c>
    </row>
    <row r="4" spans="1:9" x14ac:dyDescent="0.2">
      <c r="A4" s="463" t="s">
        <v>1143</v>
      </c>
      <c r="C4" s="901">
        <f>'Soil Log 1'!C2</f>
        <v>0</v>
      </c>
      <c r="D4" s="902"/>
      <c r="E4" s="902"/>
    </row>
    <row r="6" spans="1:9" ht="15.75" x14ac:dyDescent="0.25">
      <c r="A6" s="428" t="s">
        <v>851</v>
      </c>
    </row>
    <row r="7" spans="1:9" ht="15" x14ac:dyDescent="0.25">
      <c r="B7" s="427" t="s">
        <v>731</v>
      </c>
    </row>
    <row r="8" spans="1:9" x14ac:dyDescent="0.2">
      <c r="B8" t="s">
        <v>852</v>
      </c>
    </row>
    <row r="9" spans="1:9" x14ac:dyDescent="0.2">
      <c r="B9" t="s">
        <v>853</v>
      </c>
    </row>
    <row r="10" spans="1:9" x14ac:dyDescent="0.2">
      <c r="B10" t="s">
        <v>854</v>
      </c>
    </row>
    <row r="11" spans="1:9" x14ac:dyDescent="0.2">
      <c r="B11" t="s">
        <v>855</v>
      </c>
      <c r="E11" t="s">
        <v>1088</v>
      </c>
    </row>
    <row r="12" spans="1:9" x14ac:dyDescent="0.2">
      <c r="B12" t="s">
        <v>856</v>
      </c>
    </row>
    <row r="13" spans="1:9" ht="14.25" x14ac:dyDescent="0.2">
      <c r="B13" s="429" t="s">
        <v>857</v>
      </c>
    </row>
    <row r="15" spans="1:9" x14ac:dyDescent="0.2">
      <c r="B15" t="s">
        <v>317</v>
      </c>
      <c r="C15" s="430">
        <f>'Soil Log 1'!J5</f>
        <v>0</v>
      </c>
      <c r="D15" t="s">
        <v>720</v>
      </c>
    </row>
    <row r="17" spans="1:11" ht="15" x14ac:dyDescent="0.25">
      <c r="B17" t="s">
        <v>730</v>
      </c>
      <c r="F17" t="s">
        <v>729</v>
      </c>
      <c r="H17" s="431"/>
      <c r="I17" s="427" t="s">
        <v>858</v>
      </c>
    </row>
    <row r="19" spans="1:11" x14ac:dyDescent="0.2">
      <c r="B19" t="s">
        <v>859</v>
      </c>
      <c r="H19" s="431"/>
      <c r="I19" t="s">
        <v>860</v>
      </c>
    </row>
    <row r="20" spans="1:11" x14ac:dyDescent="0.2">
      <c r="C20" t="s">
        <v>861</v>
      </c>
    </row>
    <row r="22" spans="1:11" ht="18.75" x14ac:dyDescent="0.35">
      <c r="B22" t="s">
        <v>862</v>
      </c>
      <c r="F22" t="s">
        <v>863</v>
      </c>
      <c r="G22" s="432"/>
    </row>
    <row r="23" spans="1:11" ht="18.75" x14ac:dyDescent="0.35">
      <c r="C23" t="s">
        <v>864</v>
      </c>
      <c r="E23" s="430"/>
      <c r="F23" t="s">
        <v>728</v>
      </c>
    </row>
    <row r="25" spans="1:11" x14ac:dyDescent="0.2">
      <c r="B25" t="s">
        <v>727</v>
      </c>
      <c r="F25" s="431"/>
      <c r="G25" t="s">
        <v>725</v>
      </c>
    </row>
    <row r="26" spans="1:11" x14ac:dyDescent="0.2">
      <c r="D26" t="s">
        <v>865</v>
      </c>
      <c r="F26" s="431"/>
      <c r="G26" t="s">
        <v>725</v>
      </c>
    </row>
    <row r="28" spans="1:11" x14ac:dyDescent="0.2">
      <c r="A28" t="s">
        <v>866</v>
      </c>
      <c r="C28" s="485"/>
      <c r="D28" s="433"/>
      <c r="E28" t="s">
        <v>867</v>
      </c>
      <c r="H28" s="431"/>
      <c r="I28" t="s">
        <v>258</v>
      </c>
    </row>
    <row r="30" spans="1:11" x14ac:dyDescent="0.2">
      <c r="B30" s="484" t="s">
        <v>868</v>
      </c>
      <c r="D30" s="430"/>
      <c r="E30" t="s">
        <v>869</v>
      </c>
      <c r="G30" t="s">
        <v>870</v>
      </c>
      <c r="I30" s="434"/>
    </row>
    <row r="31" spans="1:11" x14ac:dyDescent="0.2">
      <c r="H31" s="435"/>
    </row>
    <row r="32" spans="1:11" ht="15" x14ac:dyDescent="0.25">
      <c r="B32" t="s">
        <v>871</v>
      </c>
      <c r="D32" s="430"/>
      <c r="E32" s="436" t="s">
        <v>872</v>
      </c>
      <c r="F32" s="437">
        <v>1</v>
      </c>
      <c r="K32" s="438"/>
    </row>
    <row r="34" spans="1:14" ht="15.75" x14ac:dyDescent="0.25">
      <c r="A34" s="428" t="s">
        <v>873</v>
      </c>
    </row>
    <row r="35" spans="1:14" x14ac:dyDescent="0.2">
      <c r="K35" s="436"/>
      <c r="L35" s="436"/>
      <c r="M35" s="436"/>
      <c r="N35" s="436"/>
    </row>
    <row r="36" spans="1:14" ht="15" x14ac:dyDescent="0.25">
      <c r="B36" s="427" t="s">
        <v>874</v>
      </c>
    </row>
    <row r="37" spans="1:14" ht="15" x14ac:dyDescent="0.25">
      <c r="C37" s="439" t="s">
        <v>875</v>
      </c>
      <c r="J37" s="436"/>
      <c r="K37" s="436"/>
      <c r="L37" s="440"/>
      <c r="M37" s="440"/>
    </row>
    <row r="38" spans="1:14" ht="14.25" x14ac:dyDescent="0.2">
      <c r="C38" s="441"/>
      <c r="D38" s="442" t="s">
        <v>876</v>
      </c>
      <c r="E38" s="442"/>
      <c r="F38" s="431">
        <f>H17</f>
        <v>0</v>
      </c>
      <c r="G38" s="442" t="s">
        <v>723</v>
      </c>
      <c r="H38" s="442"/>
      <c r="J38" s="436"/>
      <c r="K38" s="436"/>
      <c r="L38" s="440"/>
      <c r="M38" s="440"/>
    </row>
    <row r="39" spans="1:14" ht="15" x14ac:dyDescent="0.25">
      <c r="C39" s="442" t="s">
        <v>877</v>
      </c>
      <c r="D39" s="443">
        <f>C38*F38</f>
        <v>0</v>
      </c>
      <c r="E39" s="442" t="s">
        <v>722</v>
      </c>
      <c r="F39" s="427" t="s">
        <v>878</v>
      </c>
      <c r="J39" s="436"/>
      <c r="K39" s="436"/>
      <c r="L39" s="440"/>
      <c r="M39" s="440"/>
    </row>
    <row r="40" spans="1:14" ht="15.75" x14ac:dyDescent="0.25">
      <c r="B40" s="444" t="s">
        <v>879</v>
      </c>
      <c r="C40" s="442"/>
      <c r="D40" s="442"/>
      <c r="E40" s="442"/>
      <c r="F40" s="442"/>
      <c r="G40" s="442"/>
      <c r="J40" s="436"/>
      <c r="K40" s="436"/>
      <c r="L40" s="440"/>
      <c r="M40" s="440"/>
    </row>
    <row r="41" spans="1:14" ht="15" x14ac:dyDescent="0.25">
      <c r="B41" s="445" t="s">
        <v>880</v>
      </c>
      <c r="C41" s="442"/>
      <c r="D41" s="442"/>
      <c r="E41" s="442"/>
      <c r="F41" s="442"/>
      <c r="G41" s="442"/>
      <c r="J41" s="436"/>
      <c r="K41" s="436"/>
      <c r="L41" s="440"/>
      <c r="M41" s="440"/>
    </row>
    <row r="42" spans="1:14" ht="14.25" x14ac:dyDescent="0.2">
      <c r="B42" s="442"/>
      <c r="C42" s="446" t="s">
        <v>881</v>
      </c>
      <c r="D42" s="442"/>
      <c r="E42" s="442"/>
      <c r="F42" s="442"/>
      <c r="G42" s="442"/>
      <c r="J42" s="436"/>
      <c r="K42" s="436"/>
      <c r="L42" s="440"/>
      <c r="M42" s="440"/>
    </row>
    <row r="43" spans="1:14" ht="15.75" x14ac:dyDescent="0.25">
      <c r="B43" s="444"/>
      <c r="C43" s="439" t="s">
        <v>882</v>
      </c>
      <c r="D43" s="447"/>
      <c r="E43" s="442" t="s">
        <v>165</v>
      </c>
      <c r="F43" s="442"/>
      <c r="G43" s="442"/>
      <c r="J43" s="436"/>
      <c r="K43" s="436"/>
      <c r="L43" s="440"/>
      <c r="M43" s="440"/>
    </row>
    <row r="44" spans="1:14" ht="15.75" x14ac:dyDescent="0.25">
      <c r="A44" s="448" t="s">
        <v>883</v>
      </c>
      <c r="B44" s="449"/>
      <c r="C44" s="449"/>
      <c r="D44" s="449"/>
      <c r="E44" s="449"/>
      <c r="F44" s="449"/>
      <c r="G44" s="449"/>
      <c r="H44" s="449"/>
      <c r="I44" s="449"/>
    </row>
    <row r="45" spans="1:14" ht="15" x14ac:dyDescent="0.25">
      <c r="A45" s="449"/>
      <c r="B45" s="450" t="s">
        <v>884</v>
      </c>
      <c r="C45" s="451"/>
      <c r="D45" s="451"/>
      <c r="E45" s="449"/>
      <c r="F45" s="449"/>
      <c r="G45" s="449"/>
      <c r="H45" s="449"/>
      <c r="I45" s="449"/>
    </row>
    <row r="46" spans="1:14" ht="15" x14ac:dyDescent="0.25">
      <c r="A46" s="452" t="s">
        <v>885</v>
      </c>
      <c r="B46" s="451"/>
      <c r="C46" s="451"/>
      <c r="D46" s="451"/>
      <c r="E46" s="449"/>
      <c r="F46" s="453">
        <v>1</v>
      </c>
      <c r="G46" s="451" t="s">
        <v>886</v>
      </c>
      <c r="H46" s="449"/>
      <c r="I46" s="449"/>
    </row>
    <row r="47" spans="1:14" ht="15" x14ac:dyDescent="0.25">
      <c r="A47" s="449"/>
      <c r="B47" s="451" t="s">
        <v>726</v>
      </c>
      <c r="C47" s="451"/>
      <c r="D47" s="451"/>
      <c r="E47" s="449"/>
      <c r="F47" s="449"/>
      <c r="G47" s="449"/>
      <c r="H47" s="449"/>
      <c r="I47" s="449"/>
    </row>
    <row r="48" spans="1:14" ht="15" x14ac:dyDescent="0.25">
      <c r="A48" s="451" t="s">
        <v>887</v>
      </c>
      <c r="B48" s="451"/>
      <c r="C48" s="451"/>
      <c r="D48" s="451"/>
      <c r="E48" s="449"/>
      <c r="F48" s="449"/>
      <c r="G48" s="449"/>
      <c r="H48" s="449"/>
      <c r="I48" s="449"/>
    </row>
    <row r="49" spans="1:9" ht="15" x14ac:dyDescent="0.25">
      <c r="A49" s="449"/>
      <c r="B49" s="451" t="s">
        <v>726</v>
      </c>
      <c r="C49" s="451" t="s">
        <v>888</v>
      </c>
      <c r="D49" s="451"/>
      <c r="E49" s="449"/>
      <c r="F49" s="449"/>
      <c r="G49" s="449"/>
      <c r="H49" s="449"/>
      <c r="I49" s="449"/>
    </row>
    <row r="50" spans="1:9" x14ac:dyDescent="0.2">
      <c r="A50" s="452" t="s">
        <v>889</v>
      </c>
      <c r="B50" s="454">
        <f>IF(D39,D39,0+IF(D43,D43,0))</f>
        <v>0</v>
      </c>
      <c r="C50" t="s">
        <v>722</v>
      </c>
      <c r="D50" t="s">
        <v>890</v>
      </c>
      <c r="E50" s="454">
        <f>F46</f>
        <v>1</v>
      </c>
      <c r="F50" t="s">
        <v>724</v>
      </c>
      <c r="G50" s="454">
        <f>IF(B50,B50/E50,0)</f>
        <v>0</v>
      </c>
      <c r="H50" t="s">
        <v>891</v>
      </c>
    </row>
    <row r="52" spans="1:9" ht="15" x14ac:dyDescent="0.25">
      <c r="A52" s="439"/>
      <c r="B52" s="445" t="s">
        <v>892</v>
      </c>
      <c r="C52" s="439"/>
      <c r="D52" s="439"/>
      <c r="E52" s="439"/>
      <c r="F52" s="439"/>
      <c r="G52" s="439"/>
      <c r="H52" s="442"/>
      <c r="I52" s="442"/>
    </row>
    <row r="53" spans="1:9" ht="14.25" x14ac:dyDescent="0.2">
      <c r="A53" s="439" t="s">
        <v>893</v>
      </c>
      <c r="B53" s="439"/>
      <c r="C53" s="439"/>
      <c r="D53" s="439"/>
      <c r="E53" s="439"/>
      <c r="F53" s="439"/>
      <c r="G53" s="439"/>
      <c r="H53" s="442"/>
      <c r="I53" s="442"/>
    </row>
    <row r="54" spans="1:9" ht="14.25" x14ac:dyDescent="0.2">
      <c r="A54" s="439"/>
      <c r="B54" s="439"/>
      <c r="D54" s="439" t="s">
        <v>894</v>
      </c>
      <c r="F54" s="439"/>
      <c r="G54" s="439"/>
      <c r="H54" s="442"/>
      <c r="I54" s="442"/>
    </row>
    <row r="55" spans="1:9" ht="15" x14ac:dyDescent="0.25">
      <c r="A55" s="455" t="s">
        <v>895</v>
      </c>
      <c r="C55" s="454">
        <f>B50</f>
        <v>0</v>
      </c>
      <c r="D55" t="s">
        <v>896</v>
      </c>
      <c r="F55" s="456">
        <f>D30</f>
        <v>0</v>
      </c>
      <c r="G55" t="s">
        <v>897</v>
      </c>
      <c r="H55" s="457" t="e">
        <f>ROUNDUP((C55/F55),0)</f>
        <v>#DIV/0!</v>
      </c>
      <c r="I55" s="427" t="s">
        <v>898</v>
      </c>
    </row>
    <row r="56" spans="1:9" ht="14.25" x14ac:dyDescent="0.2">
      <c r="A56" s="439" t="s">
        <v>899</v>
      </c>
      <c r="B56" s="442"/>
      <c r="C56" s="442"/>
      <c r="D56" s="442"/>
      <c r="E56" s="442"/>
      <c r="F56" s="442"/>
      <c r="G56" s="442"/>
      <c r="H56" s="442"/>
      <c r="I56" s="442"/>
    </row>
    <row r="57" spans="1:9" ht="14.25" x14ac:dyDescent="0.2">
      <c r="A57" s="442"/>
      <c r="B57" s="439" t="s">
        <v>900</v>
      </c>
      <c r="C57" s="442"/>
      <c r="D57" s="442"/>
      <c r="E57" s="442"/>
      <c r="F57" s="442"/>
      <c r="G57" s="442"/>
      <c r="H57" s="442"/>
      <c r="I57" s="442"/>
    </row>
    <row r="58" spans="1:9" ht="15" x14ac:dyDescent="0.25">
      <c r="A58" s="458" t="s">
        <v>901</v>
      </c>
      <c r="C58" s="443">
        <f>G50</f>
        <v>0</v>
      </c>
      <c r="D58" s="458" t="s">
        <v>902</v>
      </c>
      <c r="F58" s="443" t="e">
        <f>ROUNDUP((C55/F55),0)</f>
        <v>#DIV/0!</v>
      </c>
      <c r="G58" t="s">
        <v>42</v>
      </c>
      <c r="H58" s="459">
        <f>IF(C55,D30,0)</f>
        <v>0</v>
      </c>
      <c r="I58" s="427" t="s">
        <v>903</v>
      </c>
    </row>
    <row r="59" spans="1:9" x14ac:dyDescent="0.2">
      <c r="A59" s="442" t="s">
        <v>904</v>
      </c>
    </row>
    <row r="60" spans="1:9" x14ac:dyDescent="0.2">
      <c r="B60" s="460" t="s">
        <v>905</v>
      </c>
      <c r="C60" s="443">
        <f>IF(B50,H55,0)</f>
        <v>0</v>
      </c>
      <c r="E60" s="460" t="s">
        <v>865</v>
      </c>
      <c r="F60" s="456">
        <f>IF(B50,(H58),0)</f>
        <v>0</v>
      </c>
      <c r="G60" s="461" t="s">
        <v>906</v>
      </c>
    </row>
    <row r="61" spans="1:9" x14ac:dyDescent="0.2">
      <c r="C61" s="442" t="s">
        <v>907</v>
      </c>
      <c r="G61" s="442"/>
    </row>
    <row r="62" spans="1:9" x14ac:dyDescent="0.2">
      <c r="B62" s="460" t="s">
        <v>905</v>
      </c>
      <c r="C62" s="443">
        <f>IF(H58&gt;10,C55/10,0)</f>
        <v>0</v>
      </c>
      <c r="E62" s="460" t="s">
        <v>865</v>
      </c>
      <c r="F62" s="456">
        <f>IF(H58&gt;10,10,0)</f>
        <v>0</v>
      </c>
      <c r="G62" s="461" t="s">
        <v>725</v>
      </c>
    </row>
    <row r="64" spans="1:9" ht="15" x14ac:dyDescent="0.2">
      <c r="B64" s="462" t="s">
        <v>909</v>
      </c>
    </row>
    <row r="65" spans="1:14" ht="15" x14ac:dyDescent="0.25">
      <c r="K65" s="427"/>
    </row>
    <row r="66" spans="1:14" ht="15" x14ac:dyDescent="0.25">
      <c r="B66" s="460" t="s">
        <v>908</v>
      </c>
      <c r="C66" s="457" t="e">
        <f>IF(H58&gt;10,C55/10,H55)</f>
        <v>#DIV/0!</v>
      </c>
      <c r="D66" s="461" t="s">
        <v>725</v>
      </c>
      <c r="E66" s="460" t="s">
        <v>910</v>
      </c>
      <c r="F66" s="459">
        <f>IF(H58&gt;10,10,H58)</f>
        <v>0</v>
      </c>
      <c r="G66" s="461" t="s">
        <v>725</v>
      </c>
    </row>
    <row r="67" spans="1:14" ht="15" x14ac:dyDescent="0.25">
      <c r="B67" s="461" t="s">
        <v>911</v>
      </c>
      <c r="K67" s="427"/>
      <c r="N67" s="427"/>
    </row>
    <row r="68" spans="1:14" ht="15.75" x14ac:dyDescent="0.25">
      <c r="A68" s="444" t="s">
        <v>912</v>
      </c>
      <c r="B68" s="442"/>
      <c r="C68" s="442"/>
      <c r="D68" s="442"/>
      <c r="E68" s="442"/>
      <c r="F68" s="442"/>
      <c r="G68" s="442"/>
      <c r="H68" s="442"/>
      <c r="I68" s="442"/>
    </row>
    <row r="69" spans="1:14" ht="15" x14ac:dyDescent="0.25">
      <c r="A69" s="442"/>
      <c r="B69" s="445" t="s">
        <v>913</v>
      </c>
      <c r="C69" s="442"/>
      <c r="D69" s="442"/>
      <c r="E69" s="442"/>
      <c r="F69" s="442"/>
      <c r="G69" s="442"/>
      <c r="H69" s="442"/>
      <c r="I69" s="442"/>
    </row>
    <row r="70" spans="1:14" ht="14.25" x14ac:dyDescent="0.2">
      <c r="A70" s="442"/>
      <c r="B70" s="439" t="s">
        <v>914</v>
      </c>
      <c r="C70" s="442"/>
      <c r="D70" s="442"/>
      <c r="E70" s="442"/>
      <c r="F70" s="442"/>
      <c r="G70" s="442"/>
      <c r="H70" s="442"/>
      <c r="I70" s="442"/>
    </row>
    <row r="71" spans="1:14" ht="14.25" x14ac:dyDescent="0.2">
      <c r="A71" s="442"/>
      <c r="B71" s="439" t="s">
        <v>915</v>
      </c>
      <c r="C71" s="442"/>
      <c r="D71" s="442"/>
      <c r="E71" s="442"/>
      <c r="F71" s="442"/>
      <c r="G71" s="442"/>
      <c r="H71" s="464">
        <v>36</v>
      </c>
      <c r="I71" s="439" t="s">
        <v>258</v>
      </c>
    </row>
    <row r="72" spans="1:14" ht="14.25" x14ac:dyDescent="0.2">
      <c r="A72" s="442"/>
      <c r="B72" s="442"/>
      <c r="C72" s="439" t="s">
        <v>916</v>
      </c>
      <c r="D72" s="442"/>
      <c r="E72" s="442"/>
      <c r="F72" s="442"/>
      <c r="G72" s="442"/>
      <c r="H72" s="442"/>
      <c r="I72" s="442"/>
    </row>
    <row r="73" spans="1:14" ht="14.25" x14ac:dyDescent="0.2">
      <c r="A73" s="442"/>
      <c r="B73" s="442"/>
      <c r="C73" s="439" t="s">
        <v>917</v>
      </c>
      <c r="D73" s="442"/>
      <c r="E73" s="442"/>
      <c r="F73" s="442"/>
      <c r="G73" s="442"/>
      <c r="H73" s="442"/>
      <c r="I73" s="442"/>
    </row>
    <row r="74" spans="1:14" ht="14.25" x14ac:dyDescent="0.2">
      <c r="B74" s="439" t="s">
        <v>918</v>
      </c>
      <c r="C74" s="465"/>
      <c r="F74" s="466">
        <f>H71</f>
        <v>36</v>
      </c>
      <c r="G74" s="442" t="s">
        <v>919</v>
      </c>
    </row>
    <row r="75" spans="1:14" ht="15" x14ac:dyDescent="0.25">
      <c r="C75" s="439" t="s">
        <v>920</v>
      </c>
      <c r="D75" s="467">
        <f>H28</f>
        <v>0</v>
      </c>
      <c r="E75" s="439" t="s">
        <v>921</v>
      </c>
    </row>
    <row r="76" spans="1:14" ht="15" x14ac:dyDescent="0.25">
      <c r="B76" s="439" t="s">
        <v>922</v>
      </c>
      <c r="E76" s="460" t="s">
        <v>923</v>
      </c>
      <c r="F76" s="467">
        <f>F74-D75</f>
        <v>36</v>
      </c>
      <c r="G76" s="445" t="s">
        <v>924</v>
      </c>
    </row>
    <row r="78" spans="1:14" ht="14.25" x14ac:dyDescent="0.2">
      <c r="B78" s="439" t="s">
        <v>925</v>
      </c>
      <c r="C78" s="439"/>
      <c r="D78" s="439"/>
      <c r="E78" s="439"/>
      <c r="F78" s="439"/>
      <c r="G78" s="439"/>
      <c r="H78" s="439"/>
      <c r="I78" s="439"/>
    </row>
    <row r="79" spans="1:14" ht="14.25" x14ac:dyDescent="0.2">
      <c r="B79" s="439" t="s">
        <v>926</v>
      </c>
      <c r="C79" s="439"/>
      <c r="D79" s="439"/>
      <c r="E79" s="439"/>
      <c r="F79" s="439"/>
      <c r="G79" s="439"/>
      <c r="H79" s="439"/>
      <c r="I79" s="439"/>
    </row>
    <row r="80" spans="1:14" ht="14.25" x14ac:dyDescent="0.2">
      <c r="B80" s="439"/>
      <c r="C80" s="439" t="s">
        <v>927</v>
      </c>
      <c r="D80" s="439"/>
      <c r="E80" s="439"/>
      <c r="F80" s="439"/>
      <c r="G80" s="439"/>
      <c r="H80" s="439"/>
      <c r="I80" s="439"/>
    </row>
    <row r="81" spans="2:9" ht="14.25" x14ac:dyDescent="0.2">
      <c r="B81" s="439" t="s">
        <v>928</v>
      </c>
      <c r="C81" s="439"/>
      <c r="D81" s="439"/>
      <c r="E81" s="439"/>
      <c r="F81" s="439"/>
      <c r="G81" s="439"/>
      <c r="H81" s="439"/>
      <c r="I81" s="439"/>
    </row>
    <row r="82" spans="2:9" ht="14.25" x14ac:dyDescent="0.2">
      <c r="B82" s="439" t="s">
        <v>929</v>
      </c>
      <c r="D82" s="466">
        <f>F76</f>
        <v>36</v>
      </c>
      <c r="E82" s="439" t="s">
        <v>930</v>
      </c>
      <c r="F82" s="468">
        <f>(C15/100)</f>
        <v>0</v>
      </c>
      <c r="G82" s="436" t="s">
        <v>295</v>
      </c>
      <c r="H82" s="469">
        <f>(H58)</f>
        <v>0</v>
      </c>
      <c r="I82" s="439" t="s">
        <v>931</v>
      </c>
    </row>
    <row r="83" spans="2:9" ht="14.25" x14ac:dyDescent="0.2">
      <c r="C83" s="439" t="s">
        <v>932</v>
      </c>
    </row>
    <row r="84" spans="2:9" ht="15" x14ac:dyDescent="0.25">
      <c r="C84" s="470" t="s">
        <v>933</v>
      </c>
      <c r="D84" s="467">
        <f>(D82+(F82*H82*12))</f>
        <v>36</v>
      </c>
      <c r="E84" s="445" t="s">
        <v>924</v>
      </c>
    </row>
    <row r="86" spans="2:9" ht="14.25" x14ac:dyDescent="0.2">
      <c r="B86" s="439" t="s">
        <v>934</v>
      </c>
      <c r="C86" s="439"/>
      <c r="D86" s="439"/>
      <c r="E86" s="439"/>
      <c r="F86" s="439"/>
      <c r="G86" s="439"/>
      <c r="H86" s="439"/>
      <c r="I86" s="439"/>
    </row>
    <row r="87" spans="2:9" ht="14.25" x14ac:dyDescent="0.2">
      <c r="B87" s="439" t="s">
        <v>935</v>
      </c>
      <c r="C87" s="439"/>
      <c r="D87" s="439"/>
      <c r="E87" s="439"/>
      <c r="F87" s="439"/>
      <c r="G87" s="439"/>
      <c r="H87" s="439"/>
      <c r="I87" s="439"/>
    </row>
    <row r="88" spans="2:9" ht="14.25" x14ac:dyDescent="0.2">
      <c r="B88" s="439" t="s">
        <v>936</v>
      </c>
      <c r="C88" s="439"/>
      <c r="D88" s="439"/>
      <c r="E88" s="439"/>
      <c r="F88" s="439"/>
      <c r="G88" s="439"/>
      <c r="H88" s="439"/>
      <c r="I88" s="439"/>
    </row>
    <row r="89" spans="2:9" ht="14.25" x14ac:dyDescent="0.2">
      <c r="B89" s="439" t="s">
        <v>937</v>
      </c>
      <c r="C89" s="439"/>
      <c r="D89" s="439"/>
      <c r="E89" s="439"/>
      <c r="F89" s="439"/>
      <c r="G89" s="439"/>
      <c r="H89" s="439"/>
      <c r="I89" s="439"/>
    </row>
    <row r="91" spans="2:9" ht="14.25" x14ac:dyDescent="0.2">
      <c r="C91" s="439" t="s">
        <v>938</v>
      </c>
      <c r="D91" s="471">
        <v>6</v>
      </c>
      <c r="E91" s="439" t="s">
        <v>939</v>
      </c>
      <c r="F91" s="443">
        <v>2</v>
      </c>
      <c r="G91" s="439" t="s">
        <v>940</v>
      </c>
      <c r="H91" s="443">
        <v>2</v>
      </c>
      <c r="I91" s="439" t="s">
        <v>941</v>
      </c>
    </row>
    <row r="92" spans="2:9" ht="15" x14ac:dyDescent="0.25">
      <c r="C92" s="445" t="s">
        <v>942</v>
      </c>
      <c r="D92" s="457">
        <f>D91+F91+H91</f>
        <v>10</v>
      </c>
      <c r="E92" t="s">
        <v>258</v>
      </c>
    </row>
    <row r="93" spans="2:9" ht="15" x14ac:dyDescent="0.25">
      <c r="E93" s="472" t="s">
        <v>943</v>
      </c>
    </row>
    <row r="94" spans="2:9" ht="14.25" x14ac:dyDescent="0.2">
      <c r="B94" s="439" t="s">
        <v>944</v>
      </c>
      <c r="C94" s="439"/>
      <c r="D94" s="439"/>
      <c r="E94" s="439"/>
      <c r="F94" s="439"/>
      <c r="G94" s="439"/>
      <c r="H94" s="439"/>
      <c r="I94" s="439"/>
    </row>
    <row r="95" spans="2:9" ht="14.25" x14ac:dyDescent="0.2">
      <c r="B95" s="439" t="s">
        <v>945</v>
      </c>
      <c r="C95" s="439"/>
      <c r="D95" s="439"/>
      <c r="E95" s="439"/>
      <c r="F95" s="439"/>
      <c r="G95" s="464">
        <v>13</v>
      </c>
      <c r="H95" s="439" t="s">
        <v>946</v>
      </c>
      <c r="I95" s="439"/>
    </row>
    <row r="96" spans="2:9" ht="14.25" x14ac:dyDescent="0.2">
      <c r="B96" s="439" t="s">
        <v>947</v>
      </c>
      <c r="C96" s="439"/>
      <c r="D96" s="439"/>
      <c r="E96" s="439"/>
      <c r="F96" s="439"/>
      <c r="G96" s="464">
        <v>12</v>
      </c>
      <c r="H96" s="439" t="s">
        <v>258</v>
      </c>
      <c r="I96" s="439"/>
    </row>
    <row r="98" spans="2:9" ht="15" x14ac:dyDescent="0.25">
      <c r="B98" s="445" t="s">
        <v>948</v>
      </c>
      <c r="C98" s="439"/>
      <c r="D98" s="439"/>
      <c r="E98" s="439"/>
      <c r="F98" s="439"/>
      <c r="G98" s="439"/>
      <c r="H98" s="439"/>
      <c r="I98" s="439"/>
    </row>
    <row r="99" spans="2:9" ht="14.25" x14ac:dyDescent="0.2">
      <c r="B99" s="439" t="s">
        <v>949</v>
      </c>
      <c r="C99" s="439"/>
      <c r="D99" s="439"/>
      <c r="E99" s="439"/>
      <c r="F99" s="439"/>
      <c r="G99" s="439"/>
      <c r="H99" s="439"/>
      <c r="I99" s="439"/>
    </row>
    <row r="100" spans="2:9" ht="14.25" x14ac:dyDescent="0.2">
      <c r="B100" s="439" t="s">
        <v>950</v>
      </c>
      <c r="C100" s="439"/>
      <c r="D100" s="439"/>
      <c r="E100" s="439"/>
      <c r="F100" s="439"/>
      <c r="G100" s="439"/>
      <c r="H100" s="439"/>
      <c r="I100" s="439"/>
    </row>
    <row r="102" spans="2:9" ht="14.25" x14ac:dyDescent="0.2">
      <c r="B102" s="439" t="s">
        <v>951</v>
      </c>
      <c r="C102" s="439"/>
      <c r="D102" s="439"/>
      <c r="E102" s="439"/>
      <c r="F102" s="439"/>
      <c r="G102" s="439"/>
      <c r="H102" s="439"/>
      <c r="I102" s="439"/>
    </row>
    <row r="103" spans="2:9" ht="14.25" x14ac:dyDescent="0.2">
      <c r="B103" s="439" t="s">
        <v>952</v>
      </c>
      <c r="C103" s="468">
        <f>(D82+D84)/2</f>
        <v>36</v>
      </c>
      <c r="D103" s="439" t="s">
        <v>953</v>
      </c>
      <c r="E103" s="466">
        <f>D92+G95</f>
        <v>23</v>
      </c>
      <c r="F103" s="439" t="s">
        <v>954</v>
      </c>
      <c r="G103" s="469">
        <f>D32</f>
        <v>0</v>
      </c>
      <c r="H103" s="442" t="s">
        <v>955</v>
      </c>
      <c r="I103" s="464">
        <v>12</v>
      </c>
    </row>
    <row r="104" spans="2:9" ht="15" x14ac:dyDescent="0.25">
      <c r="B104" s="470" t="s">
        <v>956</v>
      </c>
      <c r="C104" s="467">
        <f>ROUND((C103+E103)*(G103/I103),0)</f>
        <v>0</v>
      </c>
      <c r="D104" s="445" t="s">
        <v>256</v>
      </c>
    </row>
    <row r="106" spans="2:9" ht="14.25" x14ac:dyDescent="0.2">
      <c r="B106" s="439" t="s">
        <v>957</v>
      </c>
      <c r="C106" s="439"/>
    </row>
    <row r="107" spans="2:9" ht="14.25" x14ac:dyDescent="0.2">
      <c r="B107" s="439" t="s">
        <v>958</v>
      </c>
      <c r="C107" s="439" t="s">
        <v>959</v>
      </c>
    </row>
    <row r="108" spans="2:9" ht="14.25" x14ac:dyDescent="0.2">
      <c r="B108" s="439" t="s">
        <v>960</v>
      </c>
      <c r="C108" s="469" t="e">
        <f>(C66)</f>
        <v>#DIV/0!</v>
      </c>
      <c r="D108" s="439" t="s">
        <v>961</v>
      </c>
      <c r="E108" s="466">
        <f>C104</f>
        <v>0</v>
      </c>
      <c r="F108" s="439" t="s">
        <v>256</v>
      </c>
    </row>
    <row r="109" spans="2:9" ht="15" x14ac:dyDescent="0.25">
      <c r="B109" s="470" t="s">
        <v>960</v>
      </c>
      <c r="C109" s="467" t="e">
        <f>C108+(2*E108)</f>
        <v>#DIV/0!</v>
      </c>
      <c r="D109" s="473"/>
    </row>
    <row r="111" spans="2:9" ht="14.25" x14ac:dyDescent="0.2">
      <c r="B111" s="439" t="s">
        <v>962</v>
      </c>
    </row>
    <row r="112" spans="2:9" ht="14.25" x14ac:dyDescent="0.2">
      <c r="B112" s="439" t="s">
        <v>963</v>
      </c>
    </row>
    <row r="113" spans="1:9" ht="14.25" x14ac:dyDescent="0.2">
      <c r="B113" s="439" t="s">
        <v>964</v>
      </c>
    </row>
    <row r="114" spans="1:9" ht="14.25" x14ac:dyDescent="0.2">
      <c r="B114" s="439" t="s">
        <v>965</v>
      </c>
      <c r="C114" s="466">
        <f>F76</f>
        <v>36</v>
      </c>
      <c r="D114" s="439" t="s">
        <v>966</v>
      </c>
      <c r="E114" s="466">
        <f>D92</f>
        <v>10</v>
      </c>
      <c r="F114" s="439" t="s">
        <v>967</v>
      </c>
      <c r="G114" s="464">
        <f>G96</f>
        <v>12</v>
      </c>
      <c r="H114" s="439" t="s">
        <v>968</v>
      </c>
    </row>
    <row r="115" spans="1:9" ht="14.25" x14ac:dyDescent="0.2">
      <c r="B115" s="464">
        <v>12</v>
      </c>
      <c r="C115" s="439" t="s">
        <v>969</v>
      </c>
      <c r="D115" s="469">
        <f>D32</f>
        <v>0</v>
      </c>
      <c r="E115" s="439" t="s">
        <v>970</v>
      </c>
      <c r="F115" s="464">
        <v>100</v>
      </c>
      <c r="G115" s="439" t="s">
        <v>971</v>
      </c>
      <c r="H115" s="464">
        <v>100</v>
      </c>
      <c r="I115" s="439" t="s">
        <v>972</v>
      </c>
    </row>
    <row r="116" spans="1:9" ht="14.25" x14ac:dyDescent="0.2">
      <c r="B116" s="439" t="s">
        <v>973</v>
      </c>
      <c r="C116" s="469">
        <f>D32</f>
        <v>0</v>
      </c>
      <c r="D116" s="439" t="s">
        <v>974</v>
      </c>
      <c r="E116" s="469">
        <f>C15</f>
        <v>0</v>
      </c>
      <c r="F116" t="s">
        <v>975</v>
      </c>
    </row>
    <row r="117" spans="1:9" ht="15" x14ac:dyDescent="0.25">
      <c r="B117" s="470" t="s">
        <v>976</v>
      </c>
      <c r="C117" s="467">
        <f>ROUND(((C114+E114+G114)/12*D32*100/(100+(C116*C15))),0)</f>
        <v>0</v>
      </c>
      <c r="D117" s="445" t="s">
        <v>256</v>
      </c>
      <c r="F117" s="439"/>
    </row>
    <row r="119" spans="1:9" ht="14.25" x14ac:dyDescent="0.2">
      <c r="B119" s="439" t="s">
        <v>977</v>
      </c>
    </row>
    <row r="120" spans="1:9" ht="14.25" x14ac:dyDescent="0.2">
      <c r="B120" s="439" t="s">
        <v>978</v>
      </c>
    </row>
    <row r="121" spans="1:9" ht="14.25" x14ac:dyDescent="0.2">
      <c r="B121" s="439" t="s">
        <v>979</v>
      </c>
    </row>
    <row r="122" spans="1:9" ht="14.25" x14ac:dyDescent="0.2">
      <c r="B122" s="439" t="s">
        <v>980</v>
      </c>
    </row>
    <row r="123" spans="1:9" ht="14.25" x14ac:dyDescent="0.2">
      <c r="B123" s="439" t="s">
        <v>981</v>
      </c>
    </row>
    <row r="124" spans="1:9" ht="14.25" x14ac:dyDescent="0.2">
      <c r="B124" s="439" t="s">
        <v>982</v>
      </c>
      <c r="C124" s="475">
        <f>D84</f>
        <v>36</v>
      </c>
      <c r="D124" s="439" t="s">
        <v>940</v>
      </c>
      <c r="E124" s="443">
        <f>D92</f>
        <v>10</v>
      </c>
      <c r="F124" s="439" t="s">
        <v>967</v>
      </c>
      <c r="G124" s="443">
        <f>G96</f>
        <v>12</v>
      </c>
      <c r="H124" s="439" t="s">
        <v>983</v>
      </c>
    </row>
    <row r="125" spans="1:9" ht="14.25" x14ac:dyDescent="0.2">
      <c r="A125" s="442" t="s">
        <v>984</v>
      </c>
      <c r="C125" s="456">
        <f>D32</f>
        <v>0</v>
      </c>
      <c r="D125" s="439" t="s">
        <v>985</v>
      </c>
      <c r="F125" s="456">
        <f>D32</f>
        <v>0</v>
      </c>
      <c r="G125" s="439" t="s">
        <v>986</v>
      </c>
      <c r="H125" s="456">
        <f>C15</f>
        <v>0</v>
      </c>
      <c r="I125" s="439" t="s">
        <v>987</v>
      </c>
    </row>
    <row r="126" spans="1:9" ht="15" x14ac:dyDescent="0.25">
      <c r="B126" s="470" t="s">
        <v>988</v>
      </c>
      <c r="C126" s="467">
        <f>ROUND(((C124+E124+G124)/12*D32*100/(100-(C125*C15))),0)</f>
        <v>0</v>
      </c>
      <c r="D126" s="445" t="s">
        <v>256</v>
      </c>
    </row>
    <row r="128" spans="1:9" ht="14.25" x14ac:dyDescent="0.2">
      <c r="B128" s="439" t="s">
        <v>989</v>
      </c>
    </row>
    <row r="129" spans="2:10" ht="14.25" x14ac:dyDescent="0.2">
      <c r="B129" s="439" t="s">
        <v>990</v>
      </c>
    </row>
    <row r="130" spans="2:10" ht="14.25" x14ac:dyDescent="0.2">
      <c r="B130" s="439" t="s">
        <v>991</v>
      </c>
      <c r="D130" s="435"/>
      <c r="J130" s="474"/>
    </row>
    <row r="131" spans="2:10" ht="14.25" x14ac:dyDescent="0.2">
      <c r="B131" s="439" t="s">
        <v>992</v>
      </c>
      <c r="C131" s="443">
        <f>C117</f>
        <v>0</v>
      </c>
      <c r="D131" s="439" t="s">
        <v>993</v>
      </c>
      <c r="E131" s="456">
        <f>F66</f>
        <v>0</v>
      </c>
      <c r="F131" s="439" t="s">
        <v>994</v>
      </c>
      <c r="G131" s="443">
        <f>C126</f>
        <v>0</v>
      </c>
      <c r="H131" s="439" t="s">
        <v>29</v>
      </c>
    </row>
    <row r="132" spans="2:10" ht="15" x14ac:dyDescent="0.25">
      <c r="B132" s="445" t="s">
        <v>995</v>
      </c>
      <c r="C132" s="457">
        <f>C131+E131+G131</f>
        <v>0</v>
      </c>
      <c r="D132" s="445" t="s">
        <v>256</v>
      </c>
    </row>
    <row r="134" spans="2:10" ht="15" x14ac:dyDescent="0.25">
      <c r="B134" s="445" t="s">
        <v>996</v>
      </c>
    </row>
    <row r="135" spans="2:10" ht="14.25" x14ac:dyDescent="0.2">
      <c r="B135" s="439" t="s">
        <v>997</v>
      </c>
    </row>
    <row r="136" spans="2:10" ht="14.25" x14ac:dyDescent="0.2">
      <c r="C136" s="443" t="e">
        <f>IF(B50,B50,#REF!)</f>
        <v>#REF!</v>
      </c>
      <c r="D136" s="439" t="s">
        <v>998</v>
      </c>
      <c r="F136" s="441">
        <f>I30</f>
        <v>0</v>
      </c>
      <c r="G136" s="439" t="s">
        <v>724</v>
      </c>
    </row>
    <row r="137" spans="2:10" ht="14.25" x14ac:dyDescent="0.2">
      <c r="C137" s="443" t="e">
        <f>IF(C136,C136/F136,0)</f>
        <v>#REF!</v>
      </c>
      <c r="D137" s="439" t="s">
        <v>999</v>
      </c>
    </row>
    <row r="139" spans="2:10" ht="14.25" x14ac:dyDescent="0.2">
      <c r="B139" s="439" t="s">
        <v>1000</v>
      </c>
    </row>
    <row r="140" spans="2:10" ht="15" x14ac:dyDescent="0.25">
      <c r="B140" s="439"/>
      <c r="C140" s="439" t="s">
        <v>1001</v>
      </c>
    </row>
    <row r="141" spans="2:10" ht="14.25" x14ac:dyDescent="0.2">
      <c r="B141" s="439" t="s">
        <v>1002</v>
      </c>
    </row>
    <row r="142" spans="2:10" ht="14.25" x14ac:dyDescent="0.2">
      <c r="B142" s="439" t="s">
        <v>1003</v>
      </c>
      <c r="D142" s="443" t="e">
        <f>C66</f>
        <v>#DIV/0!</v>
      </c>
      <c r="E142" s="439" t="s">
        <v>1004</v>
      </c>
      <c r="F142" s="456">
        <f>H58</f>
        <v>0</v>
      </c>
      <c r="G142" s="439" t="s">
        <v>1005</v>
      </c>
      <c r="H142" s="443">
        <f>C126</f>
        <v>0</v>
      </c>
      <c r="I142" s="439" t="s">
        <v>1006</v>
      </c>
    </row>
    <row r="143" spans="2:10" ht="14.25" x14ac:dyDescent="0.2">
      <c r="B143" s="439" t="s">
        <v>1007</v>
      </c>
      <c r="D143" s="456" t="e">
        <f>D142*(F142+H142)</f>
        <v>#DIV/0!</v>
      </c>
      <c r="E143" s="439" t="s">
        <v>721</v>
      </c>
    </row>
    <row r="145" spans="1:9" ht="15" x14ac:dyDescent="0.25">
      <c r="C145" s="439" t="s">
        <v>1008</v>
      </c>
      <c r="D145" s="439"/>
      <c r="E145" s="439"/>
    </row>
    <row r="146" spans="1:9" ht="14.25" x14ac:dyDescent="0.2">
      <c r="C146" s="439" t="s">
        <v>1009</v>
      </c>
      <c r="D146" s="439"/>
      <c r="E146" s="439" t="s">
        <v>1010</v>
      </c>
    </row>
    <row r="147" spans="1:9" ht="14.25" x14ac:dyDescent="0.2">
      <c r="C147" s="439" t="s">
        <v>1009</v>
      </c>
      <c r="E147" s="443" t="e">
        <f>D142</f>
        <v>#DIV/0!</v>
      </c>
      <c r="F147" s="439" t="s">
        <v>1011</v>
      </c>
      <c r="G147" s="443">
        <f>C132</f>
        <v>0</v>
      </c>
      <c r="H147" t="s">
        <v>29</v>
      </c>
    </row>
    <row r="148" spans="1:9" ht="14.25" x14ac:dyDescent="0.2">
      <c r="C148" s="439" t="s">
        <v>1009</v>
      </c>
      <c r="E148" s="456" t="e">
        <f>(E147*G147)</f>
        <v>#DIV/0!</v>
      </c>
      <c r="F148" s="439" t="s">
        <v>721</v>
      </c>
    </row>
    <row r="150" spans="1:9" ht="14.25" x14ac:dyDescent="0.2">
      <c r="B150" s="439" t="s">
        <v>1012</v>
      </c>
      <c r="F150" s="476"/>
      <c r="G150" s="439" t="s">
        <v>1013</v>
      </c>
      <c r="H150" s="471"/>
      <c r="I150" s="439" t="s">
        <v>1014</v>
      </c>
    </row>
    <row r="151" spans="1:9" ht="14.25" x14ac:dyDescent="0.2">
      <c r="B151" s="439" t="s">
        <v>1015</v>
      </c>
      <c r="C151" s="439" t="s">
        <v>1016</v>
      </c>
    </row>
    <row r="152" spans="1:9" ht="14.25" x14ac:dyDescent="0.2">
      <c r="B152" s="439"/>
      <c r="C152" s="439"/>
      <c r="D152" s="466" t="e">
        <f>C137</f>
        <v>#REF!</v>
      </c>
      <c r="E152" s="439" t="s">
        <v>1017</v>
      </c>
      <c r="F152" s="471"/>
      <c r="G152" s="439" t="s">
        <v>721</v>
      </c>
    </row>
    <row r="154" spans="1:9" ht="15" x14ac:dyDescent="0.25">
      <c r="B154" s="445" t="s">
        <v>1018</v>
      </c>
    </row>
    <row r="155" spans="1:9" ht="14.25" x14ac:dyDescent="0.2">
      <c r="B155" s="439" t="s">
        <v>1019</v>
      </c>
    </row>
    <row r="156" spans="1:9" ht="14.25" x14ac:dyDescent="0.2">
      <c r="C156" s="439" t="s">
        <v>1020</v>
      </c>
      <c r="E156" s="469" t="e">
        <f>ROUND(H55/6,0)</f>
        <v>#DIV/0!</v>
      </c>
      <c r="F156" s="439" t="s">
        <v>1021</v>
      </c>
    </row>
    <row r="157" spans="1:9" ht="15.75" x14ac:dyDescent="0.25">
      <c r="A157" s="444" t="s">
        <v>1022</v>
      </c>
    </row>
    <row r="158" spans="1:9" ht="15" x14ac:dyDescent="0.25">
      <c r="A158" s="445" t="s">
        <v>1023</v>
      </c>
    </row>
    <row r="159" spans="1:9" ht="14.25" x14ac:dyDescent="0.2">
      <c r="A159" s="439" t="s">
        <v>1024</v>
      </c>
    </row>
    <row r="160" spans="1:9" ht="15" x14ac:dyDescent="0.25">
      <c r="A160" s="445" t="s">
        <v>1025</v>
      </c>
    </row>
    <row r="161" spans="1:9" ht="15" x14ac:dyDescent="0.25">
      <c r="A161" s="445" t="s">
        <v>1026</v>
      </c>
    </row>
    <row r="162" spans="1:9" ht="15" x14ac:dyDescent="0.25">
      <c r="A162" s="445" t="s">
        <v>1027</v>
      </c>
      <c r="D162" s="467" t="e">
        <f>ROUND((((F76+D84)/12*H55*H58)/2+((D84+13)/12*C109*C126)/2+((F76+13)/12*C117*C109)/2+((((F76+13)+(D84+13))/2)/12*H58*C104))/27,0)</f>
        <v>#DIV/0!</v>
      </c>
      <c r="E162" s="445" t="s">
        <v>1028</v>
      </c>
    </row>
    <row r="163" spans="1:9" ht="15" x14ac:dyDescent="0.25">
      <c r="A163" s="445" t="s">
        <v>1029</v>
      </c>
    </row>
    <row r="164" spans="1:9" ht="15" x14ac:dyDescent="0.25">
      <c r="A164" s="445" t="s">
        <v>1030</v>
      </c>
      <c r="D164" s="466" t="e">
        <f>D162</f>
        <v>#DIV/0!</v>
      </c>
      <c r="E164" s="464" t="s">
        <v>1031</v>
      </c>
      <c r="F164" s="467" t="e">
        <f>ROUND(D164*1.25,0)</f>
        <v>#DIV/0!</v>
      </c>
      <c r="G164" s="445" t="s">
        <v>1028</v>
      </c>
    </row>
    <row r="166" spans="1:9" ht="15" x14ac:dyDescent="0.25">
      <c r="D166" s="477" t="s">
        <v>1032</v>
      </c>
      <c r="E166" s="427"/>
      <c r="F166" s="427"/>
    </row>
    <row r="167" spans="1:9" x14ac:dyDescent="0.2">
      <c r="B167" t="s">
        <v>1033</v>
      </c>
    </row>
    <row r="168" spans="1:9" ht="18.75" x14ac:dyDescent="0.3">
      <c r="D168" s="475">
        <v>1</v>
      </c>
      <c r="E168" s="478" t="s">
        <v>300</v>
      </c>
      <c r="F168" s="479">
        <f>I30</f>
        <v>0</v>
      </c>
      <c r="G168" s="436" t="s">
        <v>38</v>
      </c>
      <c r="H168" s="475" t="e">
        <f>D168/F168</f>
        <v>#DIV/0!</v>
      </c>
    </row>
    <row r="169" spans="1:9" x14ac:dyDescent="0.2">
      <c r="B169" t="s">
        <v>1034</v>
      </c>
    </row>
    <row r="170" spans="1:9" x14ac:dyDescent="0.2">
      <c r="B170" s="435"/>
      <c r="C170" s="436"/>
      <c r="D170" s="435"/>
      <c r="E170" s="436"/>
    </row>
    <row r="171" spans="1:9" ht="15" x14ac:dyDescent="0.25">
      <c r="D171" s="456">
        <f>D30</f>
        <v>0</v>
      </c>
      <c r="E171" s="436" t="s">
        <v>37</v>
      </c>
      <c r="F171" s="479" t="e">
        <f>H168</f>
        <v>#DIV/0!</v>
      </c>
      <c r="G171" s="436" t="s">
        <v>38</v>
      </c>
      <c r="H171" s="480" t="e">
        <f>D30*F171</f>
        <v>#DIV/0!</v>
      </c>
      <c r="I171" s="427" t="s">
        <v>725</v>
      </c>
    </row>
    <row r="173" spans="1:9" ht="15" x14ac:dyDescent="0.25">
      <c r="B173" t="s">
        <v>1035</v>
      </c>
      <c r="G173" s="480" t="e">
        <f>(H171-D30)/2</f>
        <v>#DIV/0!</v>
      </c>
      <c r="H173" s="427" t="s">
        <v>725</v>
      </c>
    </row>
    <row r="175" spans="1:9" ht="15" x14ac:dyDescent="0.25">
      <c r="B175" t="s">
        <v>1036</v>
      </c>
      <c r="F175" s="480" t="e">
        <f>H171-D30</f>
        <v>#DIV/0!</v>
      </c>
      <c r="G175" s="427" t="s">
        <v>725</v>
      </c>
    </row>
    <row r="205" spans="11:11" x14ac:dyDescent="0.2">
      <c r="K205" s="481"/>
    </row>
    <row r="210" spans="1:13" x14ac:dyDescent="0.2">
      <c r="L210" t="e">
        <f>((D92/12)*C66*F66)/27</f>
        <v>#DIV/0!</v>
      </c>
      <c r="M210" s="474" t="e">
        <f>L210*1.3</f>
        <v>#DIV/0!</v>
      </c>
    </row>
    <row r="220" spans="1:13" ht="15" x14ac:dyDescent="0.25">
      <c r="D220" s="477"/>
      <c r="E220" s="427"/>
      <c r="F220" s="427"/>
    </row>
    <row r="221" spans="1:13" x14ac:dyDescent="0.2">
      <c r="A221" s="537" t="s">
        <v>1238</v>
      </c>
      <c r="C221" s="537"/>
      <c r="D221" s="548" t="e">
        <f>(((D91*'Pres. Dist.'!K43+2)/12)*C66*F66)/27</f>
        <v>#DIV/0!</v>
      </c>
      <c r="E221" s="537" t="s">
        <v>1239</v>
      </c>
      <c r="F221" s="550" t="e">
        <f>D221*1.3</f>
        <v>#DIV/0!</v>
      </c>
      <c r="G221" s="903" t="s">
        <v>1236</v>
      </c>
      <c r="H221" s="903"/>
    </row>
    <row r="222" spans="1:13" x14ac:dyDescent="0.2">
      <c r="A222" s="537" t="s">
        <v>1237</v>
      </c>
      <c r="C222" s="549"/>
      <c r="D222" s="548" t="e">
        <f>((C132*C109*0.5)/27)</f>
        <v>#DIV/0!</v>
      </c>
      <c r="E222" s="484" t="s">
        <v>1239</v>
      </c>
      <c r="F222" s="550" t="e">
        <f>D222*1.3</f>
        <v>#DIV/0!</v>
      </c>
      <c r="G222" s="904" t="s">
        <v>1236</v>
      </c>
      <c r="H222" s="904"/>
    </row>
    <row r="223" spans="1:13" x14ac:dyDescent="0.2">
      <c r="A223" s="537"/>
      <c r="D223" s="435"/>
    </row>
    <row r="224" spans="1:13" x14ac:dyDescent="0.2">
      <c r="B224" s="435"/>
      <c r="C224" s="436"/>
      <c r="E224" s="436"/>
    </row>
    <row r="225" spans="4:9" ht="15" x14ac:dyDescent="0.25">
      <c r="D225" s="482"/>
      <c r="E225" s="436"/>
      <c r="F225" s="440"/>
      <c r="G225" s="436"/>
      <c r="H225" s="483"/>
      <c r="I225" s="427"/>
    </row>
  </sheetData>
  <sheetProtection algorithmName="SHA-512" hashValue="YLft2SvMF4pwQyhOa3rHk3D0t9MJsdH/VUnjerdIu3QdF5zDMpm1I1UHyBTR1v5kKSY1aLymkXToxLCaFZW14A==" saltValue="wfazkD2WzXMngHUl2RK6OQ==" spinCount="100000" sheet="1" objects="1" scenarios="1"/>
  <mergeCells count="3">
    <mergeCell ref="C4:E4"/>
    <mergeCell ref="G221:H221"/>
    <mergeCell ref="G222:H222"/>
  </mergeCells>
  <conditionalFormatting sqref="C4">
    <cfRule type="expression" dxfId="0" priority="1" stopIfTrue="1">
      <formula>ISBLANK(C4)</formula>
    </cfRule>
  </conditionalFormatting>
  <dataValidations disablePrompts="1" count="1">
    <dataValidation type="list" allowBlank="1" showInputMessage="1" showErrorMessage="1" sqref="D91 IZ112 SV112 ACR112 AMN112 AWJ112 BGF112 BQB112 BZX112 CJT112 CTP112 DDL112 DNH112 DXD112 EGZ112 EQV112 FAR112 FKN112 FUJ112 GEF112 GOB112 GXX112 HHT112 HRP112 IBL112 ILH112 IVD112 JEZ112 JOV112 JYR112 KIN112 KSJ112 LCF112 LMB112 LVX112 MFT112 MPP112 MZL112 NJH112 NTD112 OCZ112 OMV112 OWR112 PGN112 PQJ112 QAF112 QKB112 QTX112 RDT112 RNP112 RXL112 SHH112 SRD112 TAZ112 TKV112 TUR112 UEN112 UOJ112 UYF112 VIB112 VRX112 WBT112 WLP112 WVL112 D65627 IZ65648 SV65648 ACR65648 AMN65648 AWJ65648 BGF65648 BQB65648 BZX65648 CJT65648 CTP65648 DDL65648 DNH65648 DXD65648 EGZ65648 EQV65648 FAR65648 FKN65648 FUJ65648 GEF65648 GOB65648 GXX65648 HHT65648 HRP65648 IBL65648 ILH65648 IVD65648 JEZ65648 JOV65648 JYR65648 KIN65648 KSJ65648 LCF65648 LMB65648 LVX65648 MFT65648 MPP65648 MZL65648 NJH65648 NTD65648 OCZ65648 OMV65648 OWR65648 PGN65648 PQJ65648 QAF65648 QKB65648 QTX65648 RDT65648 RNP65648 RXL65648 SHH65648 SRD65648 TAZ65648 TKV65648 TUR65648 UEN65648 UOJ65648 UYF65648 VIB65648 VRX65648 WBT65648 WLP65648 WVL65648 D131163 IZ131184 SV131184 ACR131184 AMN131184 AWJ131184 BGF131184 BQB131184 BZX131184 CJT131184 CTP131184 DDL131184 DNH131184 DXD131184 EGZ131184 EQV131184 FAR131184 FKN131184 FUJ131184 GEF131184 GOB131184 GXX131184 HHT131184 HRP131184 IBL131184 ILH131184 IVD131184 JEZ131184 JOV131184 JYR131184 KIN131184 KSJ131184 LCF131184 LMB131184 LVX131184 MFT131184 MPP131184 MZL131184 NJH131184 NTD131184 OCZ131184 OMV131184 OWR131184 PGN131184 PQJ131184 QAF131184 QKB131184 QTX131184 RDT131184 RNP131184 RXL131184 SHH131184 SRD131184 TAZ131184 TKV131184 TUR131184 UEN131184 UOJ131184 UYF131184 VIB131184 VRX131184 WBT131184 WLP131184 WVL131184 D196699 IZ196720 SV196720 ACR196720 AMN196720 AWJ196720 BGF196720 BQB196720 BZX196720 CJT196720 CTP196720 DDL196720 DNH196720 DXD196720 EGZ196720 EQV196720 FAR196720 FKN196720 FUJ196720 GEF196720 GOB196720 GXX196720 HHT196720 HRP196720 IBL196720 ILH196720 IVD196720 JEZ196720 JOV196720 JYR196720 KIN196720 KSJ196720 LCF196720 LMB196720 LVX196720 MFT196720 MPP196720 MZL196720 NJH196720 NTD196720 OCZ196720 OMV196720 OWR196720 PGN196720 PQJ196720 QAF196720 QKB196720 QTX196720 RDT196720 RNP196720 RXL196720 SHH196720 SRD196720 TAZ196720 TKV196720 TUR196720 UEN196720 UOJ196720 UYF196720 VIB196720 VRX196720 WBT196720 WLP196720 WVL196720 D262235 IZ262256 SV262256 ACR262256 AMN262256 AWJ262256 BGF262256 BQB262256 BZX262256 CJT262256 CTP262256 DDL262256 DNH262256 DXD262256 EGZ262256 EQV262256 FAR262256 FKN262256 FUJ262256 GEF262256 GOB262256 GXX262256 HHT262256 HRP262256 IBL262256 ILH262256 IVD262256 JEZ262256 JOV262256 JYR262256 KIN262256 KSJ262256 LCF262256 LMB262256 LVX262256 MFT262256 MPP262256 MZL262256 NJH262256 NTD262256 OCZ262256 OMV262256 OWR262256 PGN262256 PQJ262256 QAF262256 QKB262256 QTX262256 RDT262256 RNP262256 RXL262256 SHH262256 SRD262256 TAZ262256 TKV262256 TUR262256 UEN262256 UOJ262256 UYF262256 VIB262256 VRX262256 WBT262256 WLP262256 WVL262256 D327771 IZ327792 SV327792 ACR327792 AMN327792 AWJ327792 BGF327792 BQB327792 BZX327792 CJT327792 CTP327792 DDL327792 DNH327792 DXD327792 EGZ327792 EQV327792 FAR327792 FKN327792 FUJ327792 GEF327792 GOB327792 GXX327792 HHT327792 HRP327792 IBL327792 ILH327792 IVD327792 JEZ327792 JOV327792 JYR327792 KIN327792 KSJ327792 LCF327792 LMB327792 LVX327792 MFT327792 MPP327792 MZL327792 NJH327792 NTD327792 OCZ327792 OMV327792 OWR327792 PGN327792 PQJ327792 QAF327792 QKB327792 QTX327792 RDT327792 RNP327792 RXL327792 SHH327792 SRD327792 TAZ327792 TKV327792 TUR327792 UEN327792 UOJ327792 UYF327792 VIB327792 VRX327792 WBT327792 WLP327792 WVL327792 D393307 IZ393328 SV393328 ACR393328 AMN393328 AWJ393328 BGF393328 BQB393328 BZX393328 CJT393328 CTP393328 DDL393328 DNH393328 DXD393328 EGZ393328 EQV393328 FAR393328 FKN393328 FUJ393328 GEF393328 GOB393328 GXX393328 HHT393328 HRP393328 IBL393328 ILH393328 IVD393328 JEZ393328 JOV393328 JYR393328 KIN393328 KSJ393328 LCF393328 LMB393328 LVX393328 MFT393328 MPP393328 MZL393328 NJH393328 NTD393328 OCZ393328 OMV393328 OWR393328 PGN393328 PQJ393328 QAF393328 QKB393328 QTX393328 RDT393328 RNP393328 RXL393328 SHH393328 SRD393328 TAZ393328 TKV393328 TUR393328 UEN393328 UOJ393328 UYF393328 VIB393328 VRX393328 WBT393328 WLP393328 WVL393328 D458843 IZ458864 SV458864 ACR458864 AMN458864 AWJ458864 BGF458864 BQB458864 BZX458864 CJT458864 CTP458864 DDL458864 DNH458864 DXD458864 EGZ458864 EQV458864 FAR458864 FKN458864 FUJ458864 GEF458864 GOB458864 GXX458864 HHT458864 HRP458864 IBL458864 ILH458864 IVD458864 JEZ458864 JOV458864 JYR458864 KIN458864 KSJ458864 LCF458864 LMB458864 LVX458864 MFT458864 MPP458864 MZL458864 NJH458864 NTD458864 OCZ458864 OMV458864 OWR458864 PGN458864 PQJ458864 QAF458864 QKB458864 QTX458864 RDT458864 RNP458864 RXL458864 SHH458864 SRD458864 TAZ458864 TKV458864 TUR458864 UEN458864 UOJ458864 UYF458864 VIB458864 VRX458864 WBT458864 WLP458864 WVL458864 D524379 IZ524400 SV524400 ACR524400 AMN524400 AWJ524400 BGF524400 BQB524400 BZX524400 CJT524400 CTP524400 DDL524400 DNH524400 DXD524400 EGZ524400 EQV524400 FAR524400 FKN524400 FUJ524400 GEF524400 GOB524400 GXX524400 HHT524400 HRP524400 IBL524400 ILH524400 IVD524400 JEZ524400 JOV524400 JYR524400 KIN524400 KSJ524400 LCF524400 LMB524400 LVX524400 MFT524400 MPP524400 MZL524400 NJH524400 NTD524400 OCZ524400 OMV524400 OWR524400 PGN524400 PQJ524400 QAF524400 QKB524400 QTX524400 RDT524400 RNP524400 RXL524400 SHH524400 SRD524400 TAZ524400 TKV524400 TUR524400 UEN524400 UOJ524400 UYF524400 VIB524400 VRX524400 WBT524400 WLP524400 WVL524400 D589915 IZ589936 SV589936 ACR589936 AMN589936 AWJ589936 BGF589936 BQB589936 BZX589936 CJT589936 CTP589936 DDL589936 DNH589936 DXD589936 EGZ589936 EQV589936 FAR589936 FKN589936 FUJ589936 GEF589936 GOB589936 GXX589936 HHT589936 HRP589936 IBL589936 ILH589936 IVD589936 JEZ589936 JOV589936 JYR589936 KIN589936 KSJ589936 LCF589936 LMB589936 LVX589936 MFT589936 MPP589936 MZL589936 NJH589936 NTD589936 OCZ589936 OMV589936 OWR589936 PGN589936 PQJ589936 QAF589936 QKB589936 QTX589936 RDT589936 RNP589936 RXL589936 SHH589936 SRD589936 TAZ589936 TKV589936 TUR589936 UEN589936 UOJ589936 UYF589936 VIB589936 VRX589936 WBT589936 WLP589936 WVL589936 D655451 IZ655472 SV655472 ACR655472 AMN655472 AWJ655472 BGF655472 BQB655472 BZX655472 CJT655472 CTP655472 DDL655472 DNH655472 DXD655472 EGZ655472 EQV655472 FAR655472 FKN655472 FUJ655472 GEF655472 GOB655472 GXX655472 HHT655472 HRP655472 IBL655472 ILH655472 IVD655472 JEZ655472 JOV655472 JYR655472 KIN655472 KSJ655472 LCF655472 LMB655472 LVX655472 MFT655472 MPP655472 MZL655472 NJH655472 NTD655472 OCZ655472 OMV655472 OWR655472 PGN655472 PQJ655472 QAF655472 QKB655472 QTX655472 RDT655472 RNP655472 RXL655472 SHH655472 SRD655472 TAZ655472 TKV655472 TUR655472 UEN655472 UOJ655472 UYF655472 VIB655472 VRX655472 WBT655472 WLP655472 WVL655472 D720987 IZ721008 SV721008 ACR721008 AMN721008 AWJ721008 BGF721008 BQB721008 BZX721008 CJT721008 CTP721008 DDL721008 DNH721008 DXD721008 EGZ721008 EQV721008 FAR721008 FKN721008 FUJ721008 GEF721008 GOB721008 GXX721008 HHT721008 HRP721008 IBL721008 ILH721008 IVD721008 JEZ721008 JOV721008 JYR721008 KIN721008 KSJ721008 LCF721008 LMB721008 LVX721008 MFT721008 MPP721008 MZL721008 NJH721008 NTD721008 OCZ721008 OMV721008 OWR721008 PGN721008 PQJ721008 QAF721008 QKB721008 QTX721008 RDT721008 RNP721008 RXL721008 SHH721008 SRD721008 TAZ721008 TKV721008 TUR721008 UEN721008 UOJ721008 UYF721008 VIB721008 VRX721008 WBT721008 WLP721008 WVL721008 D786523 IZ786544 SV786544 ACR786544 AMN786544 AWJ786544 BGF786544 BQB786544 BZX786544 CJT786544 CTP786544 DDL786544 DNH786544 DXD786544 EGZ786544 EQV786544 FAR786544 FKN786544 FUJ786544 GEF786544 GOB786544 GXX786544 HHT786544 HRP786544 IBL786544 ILH786544 IVD786544 JEZ786544 JOV786544 JYR786544 KIN786544 KSJ786544 LCF786544 LMB786544 LVX786544 MFT786544 MPP786544 MZL786544 NJH786544 NTD786544 OCZ786544 OMV786544 OWR786544 PGN786544 PQJ786544 QAF786544 QKB786544 QTX786544 RDT786544 RNP786544 RXL786544 SHH786544 SRD786544 TAZ786544 TKV786544 TUR786544 UEN786544 UOJ786544 UYF786544 VIB786544 VRX786544 WBT786544 WLP786544 WVL786544 D852059 IZ852080 SV852080 ACR852080 AMN852080 AWJ852080 BGF852080 BQB852080 BZX852080 CJT852080 CTP852080 DDL852080 DNH852080 DXD852080 EGZ852080 EQV852080 FAR852080 FKN852080 FUJ852080 GEF852080 GOB852080 GXX852080 HHT852080 HRP852080 IBL852080 ILH852080 IVD852080 JEZ852080 JOV852080 JYR852080 KIN852080 KSJ852080 LCF852080 LMB852080 LVX852080 MFT852080 MPP852080 MZL852080 NJH852080 NTD852080 OCZ852080 OMV852080 OWR852080 PGN852080 PQJ852080 QAF852080 QKB852080 QTX852080 RDT852080 RNP852080 RXL852080 SHH852080 SRD852080 TAZ852080 TKV852080 TUR852080 UEN852080 UOJ852080 UYF852080 VIB852080 VRX852080 WBT852080 WLP852080 WVL852080 D917595 IZ917616 SV917616 ACR917616 AMN917616 AWJ917616 BGF917616 BQB917616 BZX917616 CJT917616 CTP917616 DDL917616 DNH917616 DXD917616 EGZ917616 EQV917616 FAR917616 FKN917616 FUJ917616 GEF917616 GOB917616 GXX917616 HHT917616 HRP917616 IBL917616 ILH917616 IVD917616 JEZ917616 JOV917616 JYR917616 KIN917616 KSJ917616 LCF917616 LMB917616 LVX917616 MFT917616 MPP917616 MZL917616 NJH917616 NTD917616 OCZ917616 OMV917616 OWR917616 PGN917616 PQJ917616 QAF917616 QKB917616 QTX917616 RDT917616 RNP917616 RXL917616 SHH917616 SRD917616 TAZ917616 TKV917616 TUR917616 UEN917616 UOJ917616 UYF917616 VIB917616 VRX917616 WBT917616 WLP917616 WVL917616 D983131 IZ983152 SV983152 ACR983152 AMN983152 AWJ983152 BGF983152 BQB983152 BZX983152 CJT983152 CTP983152 DDL983152 DNH983152 DXD983152 EGZ983152 EQV983152 FAR983152 FKN983152 FUJ983152 GEF983152 GOB983152 GXX983152 HHT983152 HRP983152 IBL983152 ILH983152 IVD983152 JEZ983152 JOV983152 JYR983152 KIN983152 KSJ983152 LCF983152 LMB983152 LVX983152 MFT983152 MPP983152 MZL983152 NJH983152 NTD983152 OCZ983152 OMV983152 OWR983152 PGN983152 PQJ983152 QAF983152 QKB983152 QTX983152 RDT983152 RNP983152 RXL983152 SHH983152 SRD983152 TAZ983152 TKV983152 TUR983152 UEN983152 UOJ983152 UYF983152 VIB983152 VRX983152 WBT983152 WLP983152 WVL983152" xr:uid="{27DED566-00EB-4A87-8C80-2FD48EA4C06E}">
      <formula1>"6,7,8,9,10,11,12"</formula1>
    </dataValidation>
  </dataValidations>
  <pageMargins left="0.45" right="0" top="0.75" bottom="0.5" header="0.3" footer="0.3"/>
  <pageSetup fitToWidth="0" fitToHeight="0" orientation="portrait" r:id="rId1"/>
  <rowBreaks count="3" manualBreakCount="3">
    <brk id="43" max="8" man="1"/>
    <brk id="76" max="8" man="1"/>
    <brk id="126" max="8" man="1"/>
  </rowBreaks>
  <drawing r:id="rId2"/>
  <legacyDrawing r:id="rId3"/>
  <oleObjects>
    <mc:AlternateContent xmlns:mc="http://schemas.openxmlformats.org/markup-compatibility/2006">
      <mc:Choice Requires="x14">
        <oleObject progId="SolidEdge.DraftDocument" shapeId="25601" r:id="rId4">
          <objectPr defaultSize="0" autoPict="0" r:id="rId5">
            <anchor moveWithCells="1">
              <from>
                <xdr:col>0</xdr:col>
                <xdr:colOff>28575</xdr:colOff>
                <xdr:row>177</xdr:row>
                <xdr:rowOff>28575</xdr:rowOff>
              </from>
              <to>
                <xdr:col>8</xdr:col>
                <xdr:colOff>1143000</xdr:colOff>
                <xdr:row>218</xdr:row>
                <xdr:rowOff>142875</xdr:rowOff>
              </to>
            </anchor>
          </objectPr>
        </oleObject>
      </mc:Choice>
      <mc:Fallback>
        <oleObject progId="SolidEdge.DraftDocument" shapeId="25601" r:id="rId4"/>
      </mc:Fallback>
    </mc:AlternateContent>
  </oleObjec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55"/>
  </sheetPr>
  <dimension ref="A1:AN86"/>
  <sheetViews>
    <sheetView showGridLines="0" showZeros="0" view="pageBreakPreview" zoomScaleNormal="100" zoomScaleSheetLayoutView="100" workbookViewId="0">
      <selection activeCell="B16" sqref="B16:C16"/>
    </sheetView>
  </sheetViews>
  <sheetFormatPr defaultColWidth="5.42578125" defaultRowHeight="15" x14ac:dyDescent="0.3"/>
  <cols>
    <col min="1" max="20" width="5.42578125" style="1" customWidth="1"/>
    <col min="21" max="21" width="19.42578125" style="1" customWidth="1"/>
    <col min="22" max="31" width="5.42578125" style="1" customWidth="1"/>
    <col min="32" max="32" width="16" style="1" customWidth="1"/>
    <col min="33" max="33" width="5.42578125" style="1" customWidth="1"/>
    <col min="34" max="34" width="7.85546875" style="1" customWidth="1"/>
    <col min="35" max="35" width="5.42578125" style="1"/>
    <col min="36" max="36" width="7.42578125" style="1" bestFit="1" customWidth="1"/>
    <col min="37" max="16384" width="5.42578125" style="1"/>
  </cols>
  <sheetData>
    <row r="1" spans="1:40" ht="54.95" customHeight="1" x14ac:dyDescent="0.3">
      <c r="B1" s="93"/>
      <c r="C1" s="93"/>
      <c r="E1" s="937" t="s">
        <v>640</v>
      </c>
      <c r="F1" s="937"/>
      <c r="G1" s="937"/>
      <c r="H1" s="937"/>
      <c r="I1" s="937"/>
      <c r="J1" s="937"/>
      <c r="K1" s="937"/>
      <c r="L1" s="937"/>
      <c r="M1" s="937"/>
      <c r="N1" s="259"/>
      <c r="O1" s="217"/>
      <c r="P1" s="217"/>
      <c r="Q1" s="217"/>
      <c r="R1" s="217"/>
      <c r="AH1" s="11"/>
      <c r="AI1" s="22"/>
      <c r="AJ1" s="42"/>
      <c r="AM1" s="22"/>
      <c r="AN1" s="21"/>
    </row>
    <row r="2" spans="1:40" s="115" customFormat="1" ht="15.6" customHeight="1" x14ac:dyDescent="0.3">
      <c r="A2" s="211"/>
      <c r="B2" s="212"/>
      <c r="C2" s="212"/>
      <c r="D2" s="212"/>
      <c r="E2" s="212"/>
      <c r="F2" s="212"/>
      <c r="G2" s="212"/>
      <c r="H2" s="212"/>
      <c r="I2" s="944" t="s">
        <v>431</v>
      </c>
      <c r="J2" s="944"/>
      <c r="K2" s="945" t="e">
        <f>IF(ISBLANK(#REF!)," ",#REF!)</f>
        <v>#REF!</v>
      </c>
      <c r="L2" s="945"/>
      <c r="M2" s="212"/>
      <c r="N2" s="212"/>
      <c r="O2" s="212"/>
      <c r="P2" s="212"/>
      <c r="Q2" s="212"/>
      <c r="R2" s="213" t="str">
        <f>'Drop-Down Lists'!J40</f>
        <v>v 9.9.2021</v>
      </c>
    </row>
    <row r="3" spans="1:40" s="115" customFormat="1" ht="5.45" customHeight="1" x14ac:dyDescent="0.3">
      <c r="A3" s="291"/>
      <c r="B3" s="292"/>
      <c r="C3" s="292"/>
      <c r="D3" s="292"/>
      <c r="E3" s="292"/>
      <c r="F3" s="292"/>
      <c r="G3" s="292"/>
      <c r="H3" s="292"/>
      <c r="I3" s="293"/>
      <c r="J3" s="293"/>
      <c r="K3" s="294"/>
      <c r="L3" s="294"/>
      <c r="M3" s="292"/>
      <c r="N3" s="292"/>
      <c r="O3" s="292"/>
      <c r="P3" s="292"/>
      <c r="Q3" s="292"/>
      <c r="R3" s="295"/>
    </row>
    <row r="4" spans="1:40" ht="20.100000000000001" customHeight="1" x14ac:dyDescent="0.3">
      <c r="A4" s="283" t="s">
        <v>25</v>
      </c>
      <c r="B4" s="7" t="s">
        <v>435</v>
      </c>
      <c r="C4" s="147"/>
      <c r="D4" s="147"/>
      <c r="E4" s="147"/>
      <c r="F4" s="147"/>
      <c r="G4" s="147"/>
      <c r="H4" s="147"/>
      <c r="I4" s="148"/>
      <c r="J4" s="935">
        <f>'Mound Calculations'!F66</f>
        <v>0</v>
      </c>
      <c r="K4" s="936"/>
      <c r="L4" s="149" t="s">
        <v>29</v>
      </c>
      <c r="R4" s="25"/>
      <c r="AH4" s="11"/>
      <c r="AI4" s="22"/>
      <c r="AJ4" s="60"/>
      <c r="AM4" s="22"/>
    </row>
    <row r="5" spans="1:40" ht="20.100000000000001" customHeight="1" x14ac:dyDescent="0.3">
      <c r="A5" s="283" t="s">
        <v>26</v>
      </c>
      <c r="B5" s="2" t="s">
        <v>561</v>
      </c>
      <c r="D5" s="2"/>
      <c r="E5" s="2"/>
      <c r="F5" s="2"/>
      <c r="G5" s="2"/>
      <c r="J5" s="152"/>
      <c r="K5" s="152"/>
      <c r="N5" s="3"/>
      <c r="O5" s="3"/>
      <c r="R5" s="25"/>
      <c r="AN5" s="21"/>
    </row>
    <row r="6" spans="1:40" ht="6" customHeight="1" x14ac:dyDescent="0.3">
      <c r="A6" s="283"/>
      <c r="B6" s="4"/>
      <c r="D6" s="2"/>
      <c r="E6" s="2"/>
      <c r="F6" s="2"/>
      <c r="G6" s="2"/>
      <c r="J6" s="30"/>
      <c r="K6" s="30"/>
      <c r="M6" s="28"/>
      <c r="N6" s="28"/>
      <c r="O6" s="28"/>
      <c r="R6" s="25"/>
    </row>
    <row r="7" spans="1:40" ht="20.100000000000001" customHeight="1" x14ac:dyDescent="0.3">
      <c r="A7" s="41"/>
      <c r="D7" s="153" t="s">
        <v>566</v>
      </c>
      <c r="E7" s="909">
        <f>J4</f>
        <v>0</v>
      </c>
      <c r="F7" s="910"/>
      <c r="G7" s="955" t="s">
        <v>567</v>
      </c>
      <c r="H7" s="956"/>
      <c r="I7" s="957"/>
      <c r="J7" s="925">
        <f>((E7-4)/3)+1</f>
        <v>-0.33333333333333326</v>
      </c>
      <c r="K7" s="926"/>
      <c r="L7" s="1" t="s">
        <v>315</v>
      </c>
      <c r="M7" s="105"/>
      <c r="N7" s="940" t="s">
        <v>546</v>
      </c>
      <c r="O7" s="940"/>
      <c r="P7" s="940"/>
      <c r="Q7" s="940"/>
      <c r="R7" s="941"/>
    </row>
    <row r="8" spans="1:40" ht="6" customHeight="1" x14ac:dyDescent="0.3">
      <c r="A8" s="283"/>
      <c r="B8" s="4"/>
      <c r="D8" s="2"/>
      <c r="E8" s="2"/>
      <c r="F8" s="2"/>
      <c r="G8" s="2"/>
      <c r="J8" s="30"/>
      <c r="K8" s="30"/>
      <c r="M8" s="28"/>
      <c r="N8" s="28"/>
      <c r="O8" s="28"/>
      <c r="R8" s="25"/>
    </row>
    <row r="9" spans="1:40" ht="20.100000000000001" customHeight="1" x14ac:dyDescent="0.3">
      <c r="A9" s="283" t="s">
        <v>63</v>
      </c>
      <c r="B9" s="2" t="s">
        <v>437</v>
      </c>
      <c r="D9" s="2"/>
      <c r="E9" s="2"/>
      <c r="F9" s="2"/>
      <c r="G9" s="2"/>
      <c r="J9" s="946"/>
      <c r="K9" s="947"/>
      <c r="L9" s="1" t="s">
        <v>315</v>
      </c>
      <c r="M9" s="3"/>
      <c r="N9" s="3"/>
      <c r="O9" s="3"/>
      <c r="R9" s="25"/>
      <c r="AN9" s="21"/>
    </row>
    <row r="10" spans="1:40" ht="9.75" customHeight="1" x14ac:dyDescent="0.3">
      <c r="A10" s="283"/>
      <c r="B10" s="4" t="s">
        <v>642</v>
      </c>
      <c r="C10" s="2"/>
      <c r="D10" s="2"/>
      <c r="E10" s="2"/>
      <c r="J10" s="948"/>
      <c r="K10" s="948"/>
      <c r="L10" s="7"/>
      <c r="N10" s="28"/>
      <c r="O10" s="28"/>
      <c r="R10" s="25"/>
      <c r="AN10" s="21"/>
    </row>
    <row r="11" spans="1:40" ht="20.100000000000001" customHeight="1" x14ac:dyDescent="0.3">
      <c r="A11" s="283" t="s">
        <v>64</v>
      </c>
      <c r="B11" s="2" t="s">
        <v>40</v>
      </c>
      <c r="C11" s="2"/>
      <c r="D11" s="2"/>
      <c r="E11" s="2"/>
      <c r="J11" s="935"/>
      <c r="K11" s="936"/>
      <c r="L11" s="7" t="s">
        <v>29</v>
      </c>
      <c r="N11" s="28"/>
      <c r="O11" s="28"/>
      <c r="R11" s="25"/>
      <c r="AN11" s="21"/>
    </row>
    <row r="12" spans="1:40" ht="6" customHeight="1" x14ac:dyDescent="0.3">
      <c r="A12" s="283"/>
      <c r="B12" s="4"/>
      <c r="D12" s="2"/>
      <c r="E12" s="2"/>
      <c r="F12" s="2"/>
      <c r="G12" s="2"/>
      <c r="J12" s="30"/>
      <c r="K12" s="30"/>
      <c r="M12" s="28"/>
      <c r="N12" s="28"/>
      <c r="O12" s="28"/>
      <c r="R12" s="25"/>
    </row>
    <row r="13" spans="1:40" ht="18" customHeight="1" x14ac:dyDescent="0.3">
      <c r="A13" s="104" t="s">
        <v>28</v>
      </c>
      <c r="B13" s="2" t="s">
        <v>436</v>
      </c>
      <c r="C13" s="2"/>
      <c r="D13" s="2"/>
      <c r="E13" s="2"/>
      <c r="J13" s="949"/>
      <c r="K13" s="950"/>
      <c r="L13" s="7" t="s">
        <v>31</v>
      </c>
      <c r="N13" s="53" t="b">
        <f>IF(J13="1/4","0.25",IF(J13="3/16","0.1875",IF(J13="1/8","0.125",IF(J13="7/32","0.21875",IF(J13="5/32","0.15625")))))</f>
        <v>0</v>
      </c>
      <c r="O13" s="28"/>
      <c r="R13" s="25"/>
    </row>
    <row r="14" spans="1:40" ht="20.100000000000001" customHeight="1" x14ac:dyDescent="0.3">
      <c r="A14" s="283" t="s">
        <v>30</v>
      </c>
      <c r="B14" s="6" t="s">
        <v>432</v>
      </c>
      <c r="C14" s="26"/>
      <c r="D14" s="26"/>
      <c r="E14" s="26"/>
      <c r="F14" s="26"/>
      <c r="G14" s="26"/>
      <c r="H14" s="26"/>
      <c r="I14" s="26"/>
      <c r="J14" s="26"/>
      <c r="K14" s="26"/>
      <c r="L14" s="26"/>
      <c r="M14" s="28"/>
      <c r="N14" s="28"/>
      <c r="O14" s="28"/>
      <c r="R14" s="25"/>
    </row>
    <row r="15" spans="1:40" ht="6" customHeight="1" x14ac:dyDescent="0.3">
      <c r="A15" s="41"/>
      <c r="B15" s="26"/>
      <c r="C15" s="26"/>
      <c r="D15" s="26"/>
      <c r="E15" s="26"/>
      <c r="F15" s="26"/>
      <c r="G15" s="26"/>
      <c r="H15" s="26"/>
      <c r="I15" s="26"/>
      <c r="J15" s="26"/>
      <c r="K15" s="26"/>
      <c r="L15" s="26"/>
      <c r="M15" s="28"/>
      <c r="N15" s="28"/>
      <c r="O15" s="28"/>
      <c r="R15" s="25"/>
    </row>
    <row r="16" spans="1:40" ht="18" customHeight="1" x14ac:dyDescent="0.3">
      <c r="A16" s="41"/>
      <c r="B16" s="932">
        <f>IFERROR('Mound Calculations'!C66,0)</f>
        <v>0</v>
      </c>
      <c r="C16" s="933"/>
      <c r="D16" s="3" t="s">
        <v>65</v>
      </c>
      <c r="E16" s="3" t="s">
        <v>153</v>
      </c>
      <c r="F16" s="3" t="s">
        <v>38</v>
      </c>
      <c r="G16" s="923" t="str">
        <f>IF(ISBLANK(J9)," ",B16-2)</f>
        <v xml:space="preserve"> </v>
      </c>
      <c r="H16" s="924"/>
      <c r="I16" s="7" t="s">
        <v>29</v>
      </c>
      <c r="J16" s="6" t="s">
        <v>433</v>
      </c>
      <c r="L16" s="28"/>
      <c r="M16" s="28"/>
      <c r="N16" s="28"/>
      <c r="O16" s="28"/>
      <c r="R16" s="25"/>
    </row>
    <row r="17" spans="1:34" ht="6" customHeight="1" x14ac:dyDescent="0.3">
      <c r="A17" s="41"/>
      <c r="B17" s="26"/>
      <c r="C17" s="26"/>
      <c r="D17" s="26"/>
      <c r="E17" s="26"/>
      <c r="F17" s="26"/>
      <c r="G17" s="26"/>
      <c r="H17" s="26"/>
      <c r="I17" s="26"/>
      <c r="J17" s="26"/>
      <c r="K17" s="26"/>
      <c r="L17" s="26"/>
      <c r="M17" s="28"/>
      <c r="N17" s="28"/>
      <c r="O17" s="28"/>
      <c r="R17" s="25"/>
    </row>
    <row r="18" spans="1:34" ht="20.100000000000001" customHeight="1" x14ac:dyDescent="0.3">
      <c r="A18" s="151" t="s">
        <v>32</v>
      </c>
      <c r="B18" s="929" t="s">
        <v>521</v>
      </c>
      <c r="C18" s="929"/>
      <c r="D18" s="929"/>
      <c r="E18" s="929"/>
      <c r="F18" s="929"/>
      <c r="G18" s="929"/>
      <c r="H18" s="929"/>
      <c r="I18" s="929"/>
      <c r="J18" s="929"/>
      <c r="K18" s="929"/>
      <c r="L18" s="929"/>
      <c r="M18" s="929"/>
      <c r="N18" s="929"/>
      <c r="O18" s="929"/>
      <c r="P18" s="929"/>
      <c r="Q18" s="929"/>
      <c r="R18" s="930"/>
    </row>
    <row r="19" spans="1:34" ht="6" customHeight="1" x14ac:dyDescent="0.3">
      <c r="A19" s="283"/>
      <c r="B19" s="929"/>
      <c r="C19" s="929"/>
      <c r="D19" s="929"/>
      <c r="E19" s="929"/>
      <c r="F19" s="929"/>
      <c r="G19" s="929"/>
      <c r="H19" s="929"/>
      <c r="I19" s="929"/>
      <c r="J19" s="929"/>
      <c r="K19" s="929"/>
      <c r="L19" s="929"/>
      <c r="M19" s="929"/>
      <c r="N19" s="929"/>
      <c r="O19" s="929"/>
      <c r="P19" s="929"/>
      <c r="Q19" s="929"/>
      <c r="R19" s="930"/>
    </row>
    <row r="20" spans="1:34" ht="6" customHeight="1" x14ac:dyDescent="0.3">
      <c r="A20" s="284"/>
      <c r="B20" s="2"/>
      <c r="C20" s="2"/>
      <c r="D20" s="2"/>
      <c r="E20" s="2"/>
      <c r="F20" s="30"/>
      <c r="G20" s="30"/>
      <c r="H20" s="3"/>
      <c r="I20" s="30"/>
      <c r="J20" s="30"/>
      <c r="L20" s="28"/>
      <c r="M20" s="28"/>
      <c r="N20" s="28"/>
      <c r="O20" s="28"/>
      <c r="R20" s="25"/>
    </row>
    <row r="21" spans="1:34" ht="18" customHeight="1" x14ac:dyDescent="0.3">
      <c r="A21" s="41"/>
      <c r="B21" s="6" t="s">
        <v>643</v>
      </c>
      <c r="C21" s="2"/>
      <c r="G21" s="923" t="str">
        <f>IF(ISBLANK(J9),"",G16)</f>
        <v/>
      </c>
      <c r="H21" s="924"/>
      <c r="I21" s="7" t="s">
        <v>29</v>
      </c>
      <c r="J21" s="8" t="s">
        <v>300</v>
      </c>
      <c r="K21" s="961" t="str">
        <f>IF(ISBLANK(J11)," ",J11)</f>
        <v xml:space="preserve"> </v>
      </c>
      <c r="L21" s="962"/>
      <c r="M21" s="7" t="s">
        <v>29</v>
      </c>
      <c r="N21" s="3" t="s">
        <v>38</v>
      </c>
      <c r="O21" s="907" t="str">
        <f>IF(ISERROR(ROUNDDOWN((G21/K21),0))," ",ROUNDDOWN((G21/K21),0))</f>
        <v xml:space="preserve"> </v>
      </c>
      <c r="P21" s="908"/>
      <c r="Q21" s="2" t="s">
        <v>43</v>
      </c>
      <c r="R21" s="25"/>
    </row>
    <row r="22" spans="1:34" ht="6" customHeight="1" x14ac:dyDescent="0.3">
      <c r="A22" s="284"/>
      <c r="B22" s="2"/>
      <c r="C22" s="2"/>
      <c r="D22" s="2"/>
      <c r="E22" s="2"/>
      <c r="F22" s="30"/>
      <c r="G22" s="30"/>
      <c r="H22" s="3"/>
      <c r="I22" s="30"/>
      <c r="J22" s="30"/>
      <c r="L22" s="28"/>
      <c r="M22" s="28"/>
      <c r="N22" s="28"/>
      <c r="O22" s="28"/>
      <c r="R22" s="25"/>
    </row>
    <row r="23" spans="1:34" ht="40.5" customHeight="1" x14ac:dyDescent="0.3">
      <c r="A23" s="151" t="s">
        <v>34</v>
      </c>
      <c r="B23" s="966" t="s">
        <v>524</v>
      </c>
      <c r="C23" s="967"/>
      <c r="D23" s="967"/>
      <c r="E23" s="967"/>
      <c r="F23" s="967"/>
      <c r="G23" s="967"/>
      <c r="H23" s="967"/>
      <c r="I23" s="967"/>
      <c r="J23" s="967"/>
      <c r="K23" s="967"/>
      <c r="L23" s="967"/>
      <c r="M23" s="967"/>
      <c r="N23" s="967"/>
      <c r="O23" s="967"/>
      <c r="P23" s="967"/>
      <c r="Q23" s="967"/>
      <c r="R23" s="968"/>
      <c r="AH23" s="28"/>
    </row>
    <row r="24" spans="1:34" ht="6" customHeight="1" x14ac:dyDescent="0.3">
      <c r="A24" s="284"/>
      <c r="B24" s="2"/>
      <c r="C24" s="2"/>
      <c r="D24" s="2"/>
      <c r="E24" s="2"/>
      <c r="F24" s="30"/>
      <c r="G24" s="30"/>
      <c r="H24" s="3"/>
      <c r="I24" s="30"/>
      <c r="J24" s="30"/>
      <c r="L24" s="28"/>
      <c r="M24" s="28"/>
      <c r="N24" s="28"/>
      <c r="O24" s="28"/>
      <c r="R24" s="25"/>
    </row>
    <row r="25" spans="1:34" ht="18" customHeight="1" x14ac:dyDescent="0.3">
      <c r="A25" s="284"/>
      <c r="B25" s="942" t="s">
        <v>46</v>
      </c>
      <c r="C25" s="942"/>
      <c r="D25" s="942"/>
      <c r="E25" s="942"/>
      <c r="F25" s="942"/>
      <c r="G25" s="943"/>
      <c r="H25" s="907" t="str">
        <f>O21</f>
        <v xml:space="preserve"> </v>
      </c>
      <c r="I25" s="908"/>
      <c r="J25" s="43" t="s">
        <v>522</v>
      </c>
      <c r="K25" s="2"/>
      <c r="L25" s="3"/>
      <c r="M25" s="907" t="str">
        <f>IF(ISERROR(H25+1)," ",H25+1)</f>
        <v xml:space="preserve"> </v>
      </c>
      <c r="N25" s="908"/>
      <c r="O25" s="1" t="s">
        <v>263</v>
      </c>
      <c r="R25" s="25"/>
      <c r="V25" s="8"/>
      <c r="Y25" s="2"/>
      <c r="Z25" s="2"/>
      <c r="AA25" s="2"/>
      <c r="AB25" s="2"/>
      <c r="AC25" s="2"/>
      <c r="AD25" s="2"/>
      <c r="AE25" s="2"/>
      <c r="AH25" s="28"/>
    </row>
    <row r="26" spans="1:34" ht="34.5" customHeight="1" x14ac:dyDescent="0.3">
      <c r="A26" s="284"/>
      <c r="B26" s="963"/>
      <c r="C26" s="964"/>
      <c r="D26" s="964"/>
      <c r="E26" s="964"/>
      <c r="F26" s="964"/>
      <c r="G26" s="964"/>
      <c r="H26" s="964"/>
      <c r="I26" s="964"/>
      <c r="J26" s="964"/>
      <c r="K26" s="964"/>
      <c r="L26" s="964"/>
      <c r="M26" s="964"/>
      <c r="N26" s="964"/>
      <c r="O26" s="964"/>
      <c r="P26" s="964"/>
      <c r="Q26" s="964"/>
      <c r="R26" s="965"/>
      <c r="V26" s="8"/>
      <c r="Y26" s="2"/>
      <c r="Z26" s="2"/>
      <c r="AA26" s="2"/>
      <c r="AB26" s="2"/>
      <c r="AC26" s="2"/>
      <c r="AD26" s="2"/>
      <c r="AE26" s="2"/>
      <c r="AH26" s="28"/>
    </row>
    <row r="27" spans="1:34" ht="34.5" customHeight="1" x14ac:dyDescent="0.3">
      <c r="A27" s="284"/>
      <c r="B27" s="43"/>
      <c r="C27" s="2"/>
      <c r="D27" s="2"/>
      <c r="E27" s="2"/>
      <c r="F27" s="2"/>
      <c r="G27" s="2"/>
      <c r="H27" s="2"/>
      <c r="I27" s="2"/>
      <c r="J27" s="2"/>
      <c r="R27" s="25"/>
      <c r="V27" s="8"/>
      <c r="Y27" s="2"/>
      <c r="Z27" s="2"/>
      <c r="AA27" s="2"/>
      <c r="AB27" s="2"/>
      <c r="AC27" s="2"/>
      <c r="AD27" s="2"/>
      <c r="AE27" s="2"/>
      <c r="AH27" s="28"/>
    </row>
    <row r="28" spans="1:34" ht="34.5" customHeight="1" x14ac:dyDescent="0.3">
      <c r="A28" s="284"/>
      <c r="B28" s="43"/>
      <c r="C28" s="2"/>
      <c r="D28" s="2"/>
      <c r="E28" s="2"/>
      <c r="F28" s="2"/>
      <c r="G28" s="2"/>
      <c r="H28" s="2"/>
      <c r="I28" s="2"/>
      <c r="J28" s="2"/>
      <c r="R28" s="25"/>
      <c r="V28" s="8"/>
      <c r="Y28" s="2"/>
      <c r="Z28" s="2"/>
      <c r="AA28" s="2"/>
      <c r="AB28" s="2"/>
      <c r="AC28" s="2"/>
      <c r="AD28" s="2"/>
      <c r="AE28" s="2"/>
      <c r="AH28" s="28"/>
    </row>
    <row r="29" spans="1:34" ht="34.5" customHeight="1" x14ac:dyDescent="0.3">
      <c r="A29" s="284"/>
      <c r="B29" s="43"/>
      <c r="C29" s="2"/>
      <c r="D29" s="2"/>
      <c r="E29" s="2"/>
      <c r="F29" s="2"/>
      <c r="G29" s="2"/>
      <c r="H29" s="2"/>
      <c r="I29" s="2"/>
      <c r="J29" s="2"/>
      <c r="R29" s="25"/>
      <c r="V29" s="8"/>
      <c r="Y29" s="2"/>
      <c r="Z29" s="2"/>
      <c r="AA29" s="2"/>
      <c r="AB29" s="2"/>
      <c r="AC29" s="2"/>
      <c r="AD29" s="2"/>
      <c r="AE29" s="2"/>
      <c r="AH29" s="28"/>
    </row>
    <row r="30" spans="1:34" ht="34.5" customHeight="1" x14ac:dyDescent="0.3">
      <c r="A30" s="284"/>
      <c r="B30" s="43"/>
      <c r="C30" s="2"/>
      <c r="D30" s="2"/>
      <c r="E30" s="2"/>
      <c r="F30" s="2"/>
      <c r="G30" s="2"/>
      <c r="H30" s="2"/>
      <c r="I30" s="2"/>
      <c r="J30" s="2"/>
      <c r="R30" s="25"/>
      <c r="V30" s="8"/>
      <c r="Y30" s="2"/>
      <c r="Z30" s="2"/>
      <c r="AA30" s="2"/>
      <c r="AB30" s="2"/>
      <c r="AC30" s="2"/>
      <c r="AD30" s="2"/>
      <c r="AE30" s="2"/>
      <c r="AH30" s="28"/>
    </row>
    <row r="31" spans="1:34" ht="34.5" customHeight="1" x14ac:dyDescent="0.3">
      <c r="A31" s="284"/>
      <c r="B31" s="43"/>
      <c r="C31" s="2"/>
      <c r="D31" s="2"/>
      <c r="E31" s="2"/>
      <c r="F31" s="2"/>
      <c r="G31" s="2"/>
      <c r="H31" s="2"/>
      <c r="I31" s="2"/>
      <c r="J31" s="2"/>
      <c r="R31" s="25"/>
      <c r="V31" s="8"/>
      <c r="Y31" s="2"/>
      <c r="Z31" s="2"/>
      <c r="AA31" s="2"/>
      <c r="AB31" s="2"/>
      <c r="AC31" s="2"/>
      <c r="AD31" s="2"/>
      <c r="AE31" s="2"/>
      <c r="AH31" s="28"/>
    </row>
    <row r="32" spans="1:34" ht="6" customHeight="1" x14ac:dyDescent="0.3">
      <c r="A32" s="43"/>
      <c r="B32" s="209"/>
      <c r="C32" s="97"/>
      <c r="D32" s="7"/>
      <c r="E32" s="3"/>
      <c r="F32" s="3"/>
      <c r="G32" s="98"/>
      <c r="H32" s="98"/>
      <c r="I32" s="7"/>
      <c r="L32" s="3"/>
      <c r="M32" s="97"/>
      <c r="N32" s="97"/>
      <c r="O32" s="3"/>
      <c r="R32" s="25"/>
    </row>
    <row r="33" spans="1:19" ht="132.94999999999999" customHeight="1" x14ac:dyDescent="0.3">
      <c r="A33" s="286"/>
      <c r="B33" s="37"/>
      <c r="C33" s="37"/>
      <c r="D33" s="52"/>
      <c r="E33" s="288"/>
      <c r="F33" s="57"/>
      <c r="G33" s="57"/>
      <c r="H33" s="35"/>
      <c r="I33" s="35"/>
      <c r="J33" s="37"/>
      <c r="K33" s="37"/>
      <c r="L33" s="35"/>
      <c r="M33" s="24"/>
      <c r="N33" s="24"/>
      <c r="O33" s="24"/>
      <c r="P33" s="289"/>
      <c r="Q33" s="289"/>
      <c r="R33" s="290"/>
      <c r="S33" s="16"/>
    </row>
    <row r="34" spans="1:19" ht="18" customHeight="1" x14ac:dyDescent="0.3">
      <c r="A34" s="287" t="s">
        <v>35</v>
      </c>
      <c r="B34" s="951" t="s">
        <v>523</v>
      </c>
      <c r="C34" s="951"/>
      <c r="D34" s="951"/>
      <c r="E34" s="951"/>
      <c r="F34" s="951"/>
      <c r="G34" s="951"/>
      <c r="H34" s="951"/>
      <c r="I34" s="951"/>
      <c r="J34" s="951"/>
      <c r="K34" s="951"/>
      <c r="L34" s="951"/>
      <c r="M34" s="951"/>
      <c r="N34" s="951"/>
      <c r="O34" s="951"/>
      <c r="P34" s="951"/>
      <c r="Q34" s="951"/>
      <c r="R34" s="952"/>
    </row>
    <row r="35" spans="1:19" ht="15" customHeight="1" x14ac:dyDescent="0.3">
      <c r="A35" s="284"/>
      <c r="B35" s="953"/>
      <c r="C35" s="953"/>
      <c r="D35" s="953"/>
      <c r="E35" s="953"/>
      <c r="F35" s="953"/>
      <c r="G35" s="953"/>
      <c r="H35" s="953"/>
      <c r="I35" s="953"/>
      <c r="J35" s="953"/>
      <c r="K35" s="953"/>
      <c r="L35" s="953"/>
      <c r="M35" s="953"/>
      <c r="N35" s="953"/>
      <c r="O35" s="953"/>
      <c r="P35" s="953"/>
      <c r="Q35" s="953"/>
      <c r="R35" s="954"/>
    </row>
    <row r="36" spans="1:19" ht="6" customHeight="1" x14ac:dyDescent="0.3">
      <c r="A36" s="43"/>
      <c r="B36" s="97"/>
      <c r="C36" s="97"/>
      <c r="D36" s="7"/>
      <c r="E36" s="3"/>
      <c r="F36" s="3"/>
      <c r="G36" s="98"/>
      <c r="H36" s="98"/>
      <c r="I36" s="7"/>
      <c r="L36" s="3"/>
      <c r="M36" s="97"/>
      <c r="N36" s="97"/>
      <c r="O36" s="3"/>
      <c r="R36" s="25"/>
    </row>
    <row r="37" spans="1:19" ht="20.100000000000001" customHeight="1" x14ac:dyDescent="0.3">
      <c r="A37" s="284"/>
      <c r="B37" s="907" t="str">
        <f>M25</f>
        <v xml:space="preserve"> </v>
      </c>
      <c r="C37" s="908"/>
      <c r="D37" s="7" t="s">
        <v>525</v>
      </c>
      <c r="E37" s="7"/>
      <c r="F37" s="7"/>
      <c r="G37" s="907" t="str">
        <f>IF(ISBLANK(J9)," ",J9)</f>
        <v xml:space="preserve"> </v>
      </c>
      <c r="H37" s="908"/>
      <c r="I37" s="7" t="s">
        <v>526</v>
      </c>
      <c r="L37" s="3"/>
      <c r="M37" s="907" t="str">
        <f>IF(ISERROR(B37*G37)," ",B37*G37)</f>
        <v xml:space="preserve"> </v>
      </c>
      <c r="N37" s="908"/>
      <c r="O37" s="7" t="s">
        <v>289</v>
      </c>
      <c r="R37" s="25"/>
    </row>
    <row r="38" spans="1:19" ht="6" customHeight="1" x14ac:dyDescent="0.3">
      <c r="A38" s="284"/>
      <c r="B38" s="30"/>
      <c r="C38" s="30"/>
      <c r="D38" s="7"/>
      <c r="E38" s="5"/>
      <c r="F38" s="31"/>
      <c r="G38" s="31"/>
      <c r="H38" s="3"/>
      <c r="I38" s="3"/>
      <c r="J38" s="30"/>
      <c r="K38" s="30"/>
      <c r="L38" s="3"/>
      <c r="P38" s="281"/>
      <c r="Q38" s="281"/>
      <c r="R38" s="282"/>
      <c r="S38" s="16"/>
    </row>
    <row r="39" spans="1:19" ht="18" customHeight="1" x14ac:dyDescent="0.3">
      <c r="A39" s="283" t="s">
        <v>39</v>
      </c>
      <c r="B39" s="956" t="s">
        <v>718</v>
      </c>
      <c r="C39" s="956"/>
      <c r="D39" s="956"/>
      <c r="E39" s="956"/>
      <c r="F39" s="956"/>
      <c r="G39" s="956"/>
      <c r="H39" s="956"/>
      <c r="I39" s="956"/>
      <c r="J39" s="956"/>
      <c r="K39" s="956"/>
      <c r="L39" s="956"/>
      <c r="M39" s="956"/>
      <c r="O39" s="938"/>
      <c r="P39" s="939"/>
      <c r="Q39" s="12" t="s">
        <v>29</v>
      </c>
      <c r="R39" s="282"/>
      <c r="S39" s="16"/>
    </row>
    <row r="40" spans="1:19" ht="6" customHeight="1" x14ac:dyDescent="0.3">
      <c r="A40" s="284"/>
      <c r="B40" s="30"/>
      <c r="C40" s="30"/>
      <c r="D40" s="7"/>
      <c r="E40" s="5"/>
      <c r="F40" s="31"/>
      <c r="G40" s="31"/>
      <c r="H40" s="3"/>
      <c r="I40" s="3"/>
      <c r="J40" s="30"/>
      <c r="K40" s="30"/>
      <c r="L40" s="3"/>
      <c r="P40" s="281"/>
      <c r="Q40" s="281"/>
      <c r="R40" s="282"/>
      <c r="S40" s="16"/>
    </row>
    <row r="41" spans="1:19" ht="18" customHeight="1" x14ac:dyDescent="0.3">
      <c r="A41" s="283" t="s">
        <v>41</v>
      </c>
      <c r="B41" s="2" t="s">
        <v>27</v>
      </c>
      <c r="D41" s="2"/>
      <c r="E41" s="2"/>
      <c r="F41" s="2"/>
      <c r="G41" s="2"/>
      <c r="J41" s="97"/>
      <c r="K41" s="935"/>
      <c r="L41" s="936"/>
      <c r="M41" s="97"/>
      <c r="P41" s="7"/>
      <c r="R41" s="25"/>
    </row>
    <row r="42" spans="1:19" ht="6" customHeight="1" x14ac:dyDescent="0.3">
      <c r="A42" s="43"/>
      <c r="B42" s="2"/>
      <c r="C42" s="30"/>
      <c r="D42" s="30"/>
      <c r="E42" s="3"/>
      <c r="F42" s="3"/>
      <c r="G42" s="3"/>
      <c r="H42" s="27"/>
      <c r="I42" s="27"/>
      <c r="K42" s="3"/>
      <c r="L42" s="3"/>
      <c r="R42" s="25"/>
    </row>
    <row r="43" spans="1:19" ht="20.100000000000001" customHeight="1" x14ac:dyDescent="0.3">
      <c r="A43" s="283" t="s">
        <v>44</v>
      </c>
      <c r="B43" s="4" t="s">
        <v>452</v>
      </c>
      <c r="K43" s="935"/>
      <c r="L43" s="936"/>
      <c r="M43" s="7" t="s">
        <v>31</v>
      </c>
      <c r="N43"/>
      <c r="O43"/>
      <c r="P43"/>
      <c r="R43" s="25"/>
    </row>
    <row r="44" spans="1:19" ht="6" customHeight="1" x14ac:dyDescent="0.3">
      <c r="A44" s="43"/>
      <c r="B44" s="97"/>
      <c r="C44" s="97"/>
      <c r="D44" s="7"/>
      <c r="E44" s="3"/>
      <c r="F44" s="3"/>
      <c r="G44" s="98"/>
      <c r="H44" s="98"/>
      <c r="I44" s="7"/>
      <c r="L44" s="3"/>
      <c r="M44" s="97"/>
      <c r="N44" s="97"/>
      <c r="O44" s="3"/>
      <c r="R44" s="25"/>
    </row>
    <row r="45" spans="1:19" ht="18" customHeight="1" x14ac:dyDescent="0.3">
      <c r="A45" s="56" t="s">
        <v>45</v>
      </c>
      <c r="B45" s="7" t="s">
        <v>694</v>
      </c>
      <c r="D45" s="2"/>
      <c r="E45" s="2"/>
      <c r="F45" s="2"/>
      <c r="G45" s="2"/>
      <c r="H45" s="2"/>
      <c r="I45" s="2"/>
      <c r="J45" s="2"/>
      <c r="R45" s="25"/>
    </row>
    <row r="46" spans="1:19" ht="18" customHeight="1" x14ac:dyDescent="0.3">
      <c r="A46" s="284"/>
      <c r="B46" s="296" t="s">
        <v>695</v>
      </c>
      <c r="C46" s="30"/>
      <c r="D46" s="7"/>
      <c r="E46" s="5"/>
      <c r="F46" s="31"/>
      <c r="G46" s="31"/>
      <c r="H46" s="3"/>
      <c r="I46" s="3"/>
      <c r="J46" s="30"/>
      <c r="K46" s="30"/>
      <c r="L46" s="3"/>
      <c r="P46" s="281"/>
      <c r="Q46" s="281"/>
      <c r="R46" s="282"/>
      <c r="S46" s="16"/>
    </row>
    <row r="47" spans="1:19" ht="18" customHeight="1" x14ac:dyDescent="0.3">
      <c r="A47" s="39" t="s">
        <v>434</v>
      </c>
      <c r="B47" s="29" t="s">
        <v>248</v>
      </c>
      <c r="D47" s="2"/>
      <c r="E47" s="2"/>
      <c r="F47" s="2"/>
      <c r="G47" s="2"/>
      <c r="H47" s="2"/>
      <c r="I47" s="2"/>
      <c r="J47" s="2"/>
      <c r="P47" s="928"/>
      <c r="Q47" s="928"/>
      <c r="R47" s="958"/>
    </row>
    <row r="48" spans="1:19" ht="6" customHeight="1" x14ac:dyDescent="0.3">
      <c r="A48" s="284"/>
      <c r="B48" s="2"/>
      <c r="C48" s="2"/>
      <c r="D48" s="2"/>
      <c r="E48" s="2"/>
      <c r="F48" s="2"/>
      <c r="G48" s="2"/>
      <c r="H48" s="2"/>
      <c r="I48" s="2"/>
      <c r="J48" s="2"/>
      <c r="P48" s="928"/>
      <c r="Q48" s="928"/>
      <c r="R48" s="958"/>
    </row>
    <row r="49" spans="1:19" ht="20.100000000000001" customHeight="1" x14ac:dyDescent="0.3">
      <c r="A49" s="284"/>
      <c r="B49" s="959">
        <f>IF(ISBLANK(J4)," ",J4)</f>
        <v>0</v>
      </c>
      <c r="C49" s="960"/>
      <c r="D49" s="7" t="s">
        <v>55</v>
      </c>
      <c r="E49" s="925">
        <f>IF(ISBLANK(B16),"",B16)</f>
        <v>0</v>
      </c>
      <c r="F49" s="926"/>
      <c r="G49" s="3" t="s">
        <v>42</v>
      </c>
      <c r="H49" s="278" t="str">
        <f>IF(ISBLANK(J9)," ",(B49*E49))</f>
        <v xml:space="preserve"> </v>
      </c>
      <c r="I49" s="279"/>
      <c r="J49" s="7" t="s">
        <v>8</v>
      </c>
      <c r="P49" s="928"/>
      <c r="Q49" s="928"/>
      <c r="R49" s="958"/>
      <c r="S49" s="16"/>
    </row>
    <row r="50" spans="1:19" ht="6" customHeight="1" x14ac:dyDescent="0.3">
      <c r="A50" s="284"/>
      <c r="B50" s="30"/>
      <c r="C50" s="30"/>
      <c r="D50" s="7"/>
      <c r="E50" s="5"/>
      <c r="F50" s="31"/>
      <c r="G50" s="31"/>
      <c r="H50" s="3"/>
      <c r="I50" s="3"/>
      <c r="J50" s="30"/>
      <c r="K50" s="30"/>
      <c r="L50" s="3"/>
      <c r="P50" s="281"/>
      <c r="Q50" s="281"/>
      <c r="R50" s="282"/>
      <c r="S50" s="16"/>
    </row>
    <row r="51" spans="1:19" ht="18" customHeight="1" x14ac:dyDescent="0.3">
      <c r="A51" s="39" t="s">
        <v>105</v>
      </c>
      <c r="B51" s="4" t="s">
        <v>696</v>
      </c>
      <c r="D51" s="2"/>
      <c r="E51" s="2"/>
      <c r="F51" s="2"/>
      <c r="G51" s="2"/>
      <c r="H51" s="2"/>
      <c r="I51" s="2"/>
      <c r="J51" s="2"/>
      <c r="P51" s="5"/>
      <c r="Q51" s="5"/>
      <c r="R51" s="934"/>
    </row>
    <row r="52" spans="1:19" ht="6" customHeight="1" x14ac:dyDescent="0.3">
      <c r="A52" s="43"/>
      <c r="B52" s="2"/>
      <c r="C52" s="2"/>
      <c r="D52" s="2"/>
      <c r="E52" s="2"/>
      <c r="F52" s="2"/>
      <c r="G52" s="2"/>
      <c r="H52" s="2"/>
      <c r="I52" s="2"/>
      <c r="J52" s="2"/>
      <c r="P52" s="5"/>
      <c r="Q52" s="5"/>
      <c r="R52" s="934"/>
    </row>
    <row r="53" spans="1:19" ht="20.100000000000001" customHeight="1" x14ac:dyDescent="0.3">
      <c r="A53" s="43"/>
      <c r="B53" s="907" t="str">
        <f>H49</f>
        <v xml:space="preserve"> </v>
      </c>
      <c r="C53" s="908"/>
      <c r="D53" s="7" t="s">
        <v>692</v>
      </c>
      <c r="E53" s="907" t="str">
        <f>M37</f>
        <v xml:space="preserve"> </v>
      </c>
      <c r="F53" s="908"/>
      <c r="G53" s="2" t="s">
        <v>693</v>
      </c>
      <c r="H53" s="923" t="str">
        <f>IF(ISERROR(B53/E53),"",B53/E53)</f>
        <v/>
      </c>
      <c r="I53" s="924"/>
      <c r="J53" s="7" t="s">
        <v>700</v>
      </c>
      <c r="P53" s="931"/>
      <c r="Q53" s="931"/>
      <c r="R53" s="280"/>
    </row>
    <row r="54" spans="1:19" ht="6" customHeight="1" x14ac:dyDescent="0.3">
      <c r="A54" s="43"/>
      <c r="B54" s="2"/>
      <c r="C54" s="30"/>
      <c r="D54" s="30"/>
      <c r="E54" s="3"/>
      <c r="F54" s="3"/>
      <c r="G54" s="3"/>
      <c r="H54" s="27"/>
      <c r="I54" s="27"/>
      <c r="K54" s="3"/>
      <c r="L54" s="3"/>
      <c r="R54" s="25"/>
    </row>
    <row r="55" spans="1:19" ht="20.100000000000001" customHeight="1" x14ac:dyDescent="0.3">
      <c r="A55" s="283" t="s">
        <v>51</v>
      </c>
      <c r="B55" s="2" t="s">
        <v>59</v>
      </c>
      <c r="C55" s="2"/>
      <c r="D55" s="2"/>
      <c r="E55" s="2"/>
      <c r="K55" s="932"/>
      <c r="L55" s="933"/>
      <c r="M55" s="2" t="s">
        <v>29</v>
      </c>
      <c r="P55" s="931"/>
      <c r="Q55" s="931"/>
      <c r="R55" s="280"/>
    </row>
    <row r="56" spans="1:19" ht="6" customHeight="1" x14ac:dyDescent="0.3">
      <c r="A56" s="284"/>
      <c r="B56" s="2"/>
      <c r="C56" s="2"/>
      <c r="D56" s="2"/>
      <c r="E56" s="2"/>
      <c r="F56" s="2"/>
      <c r="G56" s="2"/>
      <c r="H56" s="2"/>
      <c r="L56" s="12"/>
      <c r="P56" s="931"/>
      <c r="Q56" s="931"/>
      <c r="R56" s="280"/>
    </row>
    <row r="57" spans="1:19" ht="20.100000000000001" customHeight="1" x14ac:dyDescent="0.3">
      <c r="A57" s="283" t="s">
        <v>56</v>
      </c>
      <c r="B57" s="2" t="s">
        <v>699</v>
      </c>
      <c r="C57" s="2"/>
      <c r="D57" s="2"/>
      <c r="E57" s="2"/>
      <c r="F57" s="2"/>
      <c r="H57" s="2"/>
      <c r="J57" s="909" t="str">
        <f>IF(ISBLANK(K55)," ",(19.65*0.6*N13^2*K55^0.5))</f>
        <v xml:space="preserve"> </v>
      </c>
      <c r="K57" s="910"/>
      <c r="L57" s="7" t="s">
        <v>697</v>
      </c>
      <c r="Q57" s="5"/>
      <c r="R57" s="280"/>
    </row>
    <row r="58" spans="1:19" ht="6" customHeight="1" x14ac:dyDescent="0.3">
      <c r="A58" s="284"/>
      <c r="B58" s="2"/>
      <c r="C58" s="2"/>
      <c r="D58" s="2"/>
      <c r="E58" s="2"/>
      <c r="F58" s="2"/>
      <c r="G58" s="2"/>
      <c r="H58" s="2"/>
      <c r="I58" s="2"/>
      <c r="J58" s="2"/>
      <c r="R58" s="25"/>
    </row>
    <row r="59" spans="1:19" ht="18" customHeight="1" x14ac:dyDescent="0.3">
      <c r="A59" s="151" t="s">
        <v>57</v>
      </c>
      <c r="B59" s="929" t="s">
        <v>698</v>
      </c>
      <c r="C59" s="929"/>
      <c r="D59" s="929"/>
      <c r="E59" s="929"/>
      <c r="F59" s="929"/>
      <c r="G59" s="929"/>
      <c r="H59" s="929"/>
      <c r="I59" s="929"/>
      <c r="J59" s="929"/>
      <c r="K59" s="929"/>
      <c r="L59" s="929"/>
      <c r="M59" s="929"/>
      <c r="N59" s="929"/>
      <c r="O59" s="929"/>
      <c r="P59" s="929"/>
      <c r="Q59" s="929"/>
      <c r="R59" s="930"/>
    </row>
    <row r="60" spans="1:19" ht="6" customHeight="1" x14ac:dyDescent="0.3">
      <c r="A60" s="41"/>
      <c r="B60" s="9"/>
      <c r="C60" s="9"/>
      <c r="D60" s="9"/>
      <c r="E60" s="9"/>
      <c r="F60" s="9"/>
      <c r="G60" s="9"/>
      <c r="H60" s="9"/>
      <c r="I60" s="9"/>
      <c r="J60" s="9"/>
      <c r="K60" s="9"/>
      <c r="L60" s="9"/>
      <c r="R60" s="25"/>
    </row>
    <row r="61" spans="1:19" ht="20.100000000000001" customHeight="1" x14ac:dyDescent="0.3">
      <c r="A61" s="43"/>
      <c r="B61" s="907" t="str">
        <f>M37</f>
        <v xml:space="preserve"> </v>
      </c>
      <c r="C61" s="908"/>
      <c r="D61" s="7" t="s">
        <v>447</v>
      </c>
      <c r="E61" s="3"/>
      <c r="F61" s="909" t="str">
        <f>J57</f>
        <v xml:space="preserve"> </v>
      </c>
      <c r="G61" s="910"/>
      <c r="H61" s="7" t="s">
        <v>448</v>
      </c>
      <c r="L61" s="907" t="str">
        <f>IF(ISERROR(ROUNDUP((B61*F61),0))," ",ROUNDUP((B61*F61),0))</f>
        <v xml:space="preserve"> </v>
      </c>
      <c r="M61" s="908"/>
      <c r="N61" s="3" t="s">
        <v>61</v>
      </c>
      <c r="R61" s="25"/>
    </row>
    <row r="62" spans="1:19" ht="6" customHeight="1" x14ac:dyDescent="0.3">
      <c r="A62" s="41"/>
      <c r="M62" s="27"/>
      <c r="R62" s="25"/>
    </row>
    <row r="63" spans="1:19" ht="20.100000000000001" customHeight="1" x14ac:dyDescent="0.3">
      <c r="A63" s="283" t="s">
        <v>58</v>
      </c>
      <c r="B63" s="4" t="s">
        <v>446</v>
      </c>
      <c r="D63" s="2"/>
      <c r="E63" s="2"/>
      <c r="F63" s="2"/>
      <c r="L63" s="905" t="str">
        <f>IF(ISBLANK(K43)," ",IF(K43=1,"0.045",IF(K43=1.25,"0.078",IF(K43=1.5,"0.110",IF(K43=2,"0.170",IF(K43=3,"0.380"))))))</f>
        <v xml:space="preserve"> </v>
      </c>
      <c r="M63" s="906"/>
      <c r="N63" s="2" t="s">
        <v>264</v>
      </c>
      <c r="R63" s="25"/>
    </row>
    <row r="64" spans="1:19" ht="6" customHeight="1" x14ac:dyDescent="0.3">
      <c r="A64" s="41"/>
      <c r="M64" s="27"/>
      <c r="R64" s="25"/>
    </row>
    <row r="65" spans="1:19" ht="18" customHeight="1" x14ac:dyDescent="0.3">
      <c r="A65" s="56" t="s">
        <v>60</v>
      </c>
      <c r="B65" s="18" t="s">
        <v>36</v>
      </c>
      <c r="D65" s="9"/>
      <c r="E65" s="9"/>
      <c r="R65" s="25"/>
    </row>
    <row r="66" spans="1:19" ht="18" customHeight="1" x14ac:dyDescent="0.3">
      <c r="A66" s="41"/>
      <c r="B66" s="922" t="s">
        <v>527</v>
      </c>
      <c r="C66" s="922"/>
      <c r="D66" s="922"/>
      <c r="E66" s="922"/>
      <c r="F66" s="922"/>
      <c r="G66" s="922"/>
      <c r="H66" s="922"/>
      <c r="I66" s="922"/>
      <c r="J66" s="922"/>
      <c r="K66" s="922"/>
      <c r="L66" s="922"/>
      <c r="M66" s="27"/>
      <c r="R66" s="25"/>
    </row>
    <row r="67" spans="1:19" ht="18" customHeight="1" x14ac:dyDescent="0.3">
      <c r="A67" s="41"/>
      <c r="B67" s="922"/>
      <c r="C67" s="922"/>
      <c r="D67" s="922"/>
      <c r="E67" s="922"/>
      <c r="F67" s="922"/>
      <c r="G67" s="922"/>
      <c r="H67" s="922"/>
      <c r="I67" s="922"/>
      <c r="J67" s="922"/>
      <c r="K67" s="922"/>
      <c r="L67" s="922"/>
      <c r="R67" s="25"/>
      <c r="S67" s="10"/>
    </row>
    <row r="68" spans="1:19" ht="6" customHeight="1" x14ac:dyDescent="0.3">
      <c r="A68" s="41"/>
      <c r="R68" s="25"/>
      <c r="S68" s="10"/>
    </row>
    <row r="69" spans="1:19" ht="20.100000000000001" customHeight="1" x14ac:dyDescent="0.3">
      <c r="A69" s="41"/>
      <c r="B69" s="925" t="str">
        <f>IF(ISBLANK(J9)," ",J9)</f>
        <v xml:space="preserve"> </v>
      </c>
      <c r="C69" s="926"/>
      <c r="D69" s="3" t="s">
        <v>37</v>
      </c>
      <c r="E69" s="925" t="str">
        <f>G16</f>
        <v xml:space="preserve"> </v>
      </c>
      <c r="F69" s="926"/>
      <c r="G69" s="3" t="s">
        <v>55</v>
      </c>
      <c r="H69" s="905" t="str">
        <f>IF(ISBLANK(L63)," ",L63)</f>
        <v xml:space="preserve"> </v>
      </c>
      <c r="I69" s="906"/>
      <c r="J69" s="7" t="s">
        <v>528</v>
      </c>
      <c r="L69" s="923" t="str">
        <f>IF(ISBLANK(J9)," ",((B69*E69*H69)))</f>
        <v xml:space="preserve"> </v>
      </c>
      <c r="M69" s="927"/>
      <c r="N69" s="2" t="s">
        <v>33</v>
      </c>
      <c r="R69" s="25"/>
      <c r="S69" s="10"/>
    </row>
    <row r="70" spans="1:19" ht="6" customHeight="1" x14ac:dyDescent="0.3">
      <c r="A70" s="41"/>
      <c r="R70" s="25"/>
      <c r="S70" s="10"/>
    </row>
    <row r="71" spans="1:19" ht="18" customHeight="1" x14ac:dyDescent="0.3">
      <c r="A71" s="56" t="s">
        <v>686</v>
      </c>
      <c r="B71" s="1" t="s">
        <v>529</v>
      </c>
      <c r="R71" s="25"/>
      <c r="S71" s="10"/>
    </row>
    <row r="72" spans="1:19" ht="6" customHeight="1" x14ac:dyDescent="0.3">
      <c r="A72" s="41"/>
      <c r="R72" s="25"/>
      <c r="S72" s="10"/>
    </row>
    <row r="73" spans="1:19" ht="20.100000000000001" customHeight="1" x14ac:dyDescent="0.3">
      <c r="A73" s="41"/>
      <c r="B73" s="923" t="str">
        <f>L69</f>
        <v xml:space="preserve"> </v>
      </c>
      <c r="C73" s="924"/>
      <c r="D73" s="920" t="s">
        <v>362</v>
      </c>
      <c r="E73" s="921"/>
      <c r="F73" s="921"/>
      <c r="G73" s="923" t="str">
        <f>IF(ISBLANK(K43),"",B73*4)</f>
        <v/>
      </c>
      <c r="H73" s="927"/>
      <c r="I73" s="2" t="s">
        <v>33</v>
      </c>
      <c r="R73" s="25"/>
      <c r="S73" s="10"/>
    </row>
    <row r="74" spans="1:19" ht="6" customHeight="1" x14ac:dyDescent="0.3">
      <c r="A74" s="41"/>
      <c r="R74" s="25"/>
      <c r="S74" s="10"/>
    </row>
    <row r="75" spans="1:19" ht="31.5" customHeight="1" x14ac:dyDescent="0.3">
      <c r="A75" s="41"/>
      <c r="B75" s="31"/>
      <c r="C75" s="31"/>
      <c r="D75" s="30"/>
      <c r="E75" s="31"/>
      <c r="F75" s="31"/>
      <c r="G75" s="30"/>
      <c r="H75" s="44"/>
      <c r="I75" s="44"/>
      <c r="J75" s="30"/>
      <c r="K75" s="27"/>
      <c r="L75" s="27"/>
      <c r="M75" s="2"/>
      <c r="R75" s="25"/>
    </row>
    <row r="76" spans="1:19" ht="6" customHeight="1" x14ac:dyDescent="0.3">
      <c r="A76" s="41"/>
      <c r="B76" s="31"/>
      <c r="C76" s="31"/>
      <c r="D76" s="30"/>
      <c r="E76" s="31"/>
      <c r="F76" s="31"/>
      <c r="G76" s="30"/>
      <c r="H76" s="44"/>
      <c r="I76" s="44"/>
      <c r="J76" s="30"/>
      <c r="K76" s="27"/>
      <c r="L76" s="27"/>
      <c r="M76" s="2"/>
      <c r="R76" s="25"/>
    </row>
    <row r="77" spans="1:19" ht="6" customHeight="1" x14ac:dyDescent="0.3">
      <c r="A77" s="36"/>
      <c r="B77" s="24"/>
      <c r="C77" s="24"/>
      <c r="D77" s="24"/>
      <c r="E77" s="24"/>
      <c r="F77" s="24"/>
      <c r="G77" s="24"/>
      <c r="H77" s="24"/>
      <c r="I77" s="24"/>
      <c r="J77" s="24"/>
      <c r="K77" s="24"/>
      <c r="L77" s="24"/>
      <c r="M77" s="24"/>
      <c r="N77" s="24"/>
      <c r="O77" s="24"/>
      <c r="P77" s="24"/>
      <c r="Q77" s="24"/>
      <c r="R77" s="34"/>
    </row>
    <row r="78" spans="1:19" ht="18" customHeight="1" x14ac:dyDescent="0.3">
      <c r="A78" s="123" t="s">
        <v>159</v>
      </c>
      <c r="B78" s="124"/>
      <c r="C78" s="124"/>
      <c r="D78" s="124"/>
      <c r="E78" s="124"/>
      <c r="F78" s="124"/>
      <c r="G78" s="124"/>
      <c r="H78" s="124"/>
      <c r="I78" s="124"/>
      <c r="J78" s="124"/>
      <c r="K78" s="124"/>
      <c r="L78" s="124"/>
      <c r="M78" s="124"/>
      <c r="N78" s="124"/>
      <c r="O78" s="124"/>
      <c r="P78" s="124"/>
      <c r="Q78" s="124"/>
      <c r="R78" s="125"/>
    </row>
    <row r="79" spans="1:19" x14ac:dyDescent="0.3">
      <c r="A79" s="911"/>
      <c r="B79" s="912"/>
      <c r="C79" s="912"/>
      <c r="D79" s="912"/>
      <c r="E79" s="912"/>
      <c r="F79" s="912"/>
      <c r="G79" s="912"/>
      <c r="H79" s="912"/>
      <c r="I79" s="912"/>
      <c r="J79" s="912"/>
      <c r="K79" s="912"/>
      <c r="L79" s="912"/>
      <c r="M79" s="912"/>
      <c r="N79" s="912"/>
      <c r="O79" s="912"/>
      <c r="P79" s="912"/>
      <c r="Q79" s="912"/>
      <c r="R79" s="913"/>
    </row>
    <row r="80" spans="1:19" x14ac:dyDescent="0.3">
      <c r="A80" s="914"/>
      <c r="B80" s="915"/>
      <c r="C80" s="915"/>
      <c r="D80" s="915"/>
      <c r="E80" s="915"/>
      <c r="F80" s="915"/>
      <c r="G80" s="915"/>
      <c r="H80" s="915"/>
      <c r="I80" s="915"/>
      <c r="J80" s="915"/>
      <c r="K80" s="915"/>
      <c r="L80" s="915"/>
      <c r="M80" s="915"/>
      <c r="N80" s="915"/>
      <c r="O80" s="915"/>
      <c r="P80" s="915"/>
      <c r="Q80" s="915"/>
      <c r="R80" s="916"/>
    </row>
    <row r="81" spans="1:18" x14ac:dyDescent="0.3">
      <c r="A81" s="914"/>
      <c r="B81" s="915"/>
      <c r="C81" s="915"/>
      <c r="D81" s="915"/>
      <c r="E81" s="915"/>
      <c r="F81" s="915"/>
      <c r="G81" s="915"/>
      <c r="H81" s="915"/>
      <c r="I81" s="915"/>
      <c r="J81" s="915"/>
      <c r="K81" s="915"/>
      <c r="L81" s="915"/>
      <c r="M81" s="915"/>
      <c r="N81" s="915"/>
      <c r="O81" s="915"/>
      <c r="P81" s="915"/>
      <c r="Q81" s="915"/>
      <c r="R81" s="916"/>
    </row>
    <row r="82" spans="1:18" x14ac:dyDescent="0.3">
      <c r="A82" s="914"/>
      <c r="B82" s="915"/>
      <c r="C82" s="915"/>
      <c r="D82" s="915"/>
      <c r="E82" s="915"/>
      <c r="F82" s="915"/>
      <c r="G82" s="915"/>
      <c r="H82" s="915"/>
      <c r="I82" s="915"/>
      <c r="J82" s="915"/>
      <c r="K82" s="915"/>
      <c r="L82" s="915"/>
      <c r="M82" s="915"/>
      <c r="N82" s="915"/>
      <c r="O82" s="915"/>
      <c r="P82" s="915"/>
      <c r="Q82" s="915"/>
      <c r="R82" s="916"/>
    </row>
    <row r="83" spans="1:18" x14ac:dyDescent="0.3">
      <c r="A83" s="917"/>
      <c r="B83" s="918"/>
      <c r="C83" s="918"/>
      <c r="D83" s="918"/>
      <c r="E83" s="918"/>
      <c r="F83" s="918"/>
      <c r="G83" s="918"/>
      <c r="H83" s="918"/>
      <c r="I83" s="918"/>
      <c r="J83" s="918"/>
      <c r="K83" s="918"/>
      <c r="L83" s="918"/>
      <c r="M83" s="918"/>
      <c r="N83" s="918"/>
      <c r="O83" s="918"/>
      <c r="P83" s="918"/>
      <c r="Q83" s="918"/>
      <c r="R83" s="919"/>
    </row>
    <row r="84" spans="1:18" x14ac:dyDescent="0.3">
      <c r="A84" s="95"/>
      <c r="B84" s="95"/>
      <c r="C84" s="95"/>
      <c r="D84" s="95"/>
      <c r="E84" s="95"/>
      <c r="F84" s="95"/>
      <c r="G84" s="95"/>
      <c r="H84" s="95"/>
      <c r="I84" s="95"/>
      <c r="J84" s="95"/>
      <c r="K84" s="95"/>
      <c r="L84" s="95"/>
      <c r="M84" s="95"/>
      <c r="N84" s="95"/>
      <c r="O84" s="95"/>
      <c r="P84" s="95"/>
      <c r="Q84" s="95"/>
      <c r="R84" s="95"/>
    </row>
    <row r="85" spans="1:18" x14ac:dyDescent="0.3">
      <c r="A85" s="95"/>
      <c r="B85" s="95"/>
      <c r="C85" s="95"/>
      <c r="D85" s="95"/>
      <c r="E85" s="95"/>
      <c r="F85" s="95"/>
      <c r="G85" s="95"/>
      <c r="H85" s="95"/>
      <c r="I85" s="95"/>
      <c r="J85" s="95"/>
      <c r="K85" s="95"/>
      <c r="L85" s="95"/>
      <c r="M85" s="95"/>
      <c r="N85" s="95"/>
      <c r="O85" s="95"/>
      <c r="P85" s="95"/>
      <c r="Q85" s="95"/>
      <c r="R85" s="95"/>
    </row>
    <row r="86" spans="1:18" x14ac:dyDescent="0.3">
      <c r="A86" s="95"/>
      <c r="B86" s="95"/>
      <c r="C86" s="95"/>
      <c r="D86" s="95"/>
      <c r="E86" s="95"/>
      <c r="F86" s="95"/>
      <c r="G86" s="95"/>
      <c r="H86" s="95"/>
      <c r="I86" s="95"/>
      <c r="J86" s="95"/>
      <c r="K86" s="95"/>
      <c r="L86" s="95"/>
      <c r="M86" s="95"/>
      <c r="N86" s="95"/>
      <c r="O86" s="95"/>
      <c r="P86" s="95"/>
      <c r="Q86" s="95"/>
      <c r="R86" s="95"/>
    </row>
  </sheetData>
  <sheetProtection algorithmName="SHA-512" hashValue="6RMcY52L/oM3q1zAcxcMmPOagHV4ArB07YE7V4xf+grIxfuNe76Tse5rhjkLe9KD6BEMdKiLp1U0jqw7hk0VCA==" saltValue="rSQyJ8KzU7mNpTHQM6DmQw==" spinCount="100000" sheet="1" objects="1" scenarios="1"/>
  <customSheetViews>
    <customSheetView guid="{D1431318-1DB8-4C45-813B-5A8065DFC797}" showPageBreaks="1" showGridLines="0" zeroValues="0" printArea="1" view="pageBreakPreview">
      <selection activeCell="J4" sqref="J4:K4"/>
      <rowBreaks count="1" manualBreakCount="1">
        <brk id="44" max="16383" man="1"/>
      </rowBreaks>
      <pageMargins left="0.4" right="0.4" top="0.4" bottom="0.4" header="0.5" footer="0.5"/>
      <printOptions horizontalCentered="1"/>
      <pageSetup fitToHeight="2" orientation="portrait" blackAndWhite="1" r:id="rId1"/>
      <headerFooter alignWithMargins="0"/>
    </customSheetView>
    <customSheetView guid="{3320ADAB-1745-4CE0-B739-BF2E8269138B}" showGridLines="0" fitToPage="1" showRuler="0" topLeftCell="A4">
      <selection activeCell="J73" sqref="J73:K73"/>
      <pageMargins left="0.4" right="0.4" top="0.4" bottom="0.4" header="0.5" footer="0.5"/>
      <printOptions horizontalCentered="1"/>
      <pageSetup scale="59" orientation="portrait" r:id="rId2"/>
      <headerFooter alignWithMargins="0"/>
    </customSheetView>
  </customSheetViews>
  <mergeCells count="58">
    <mergeCell ref="J7:K7"/>
    <mergeCell ref="G7:I7"/>
    <mergeCell ref="R47:R49"/>
    <mergeCell ref="B18:R19"/>
    <mergeCell ref="H25:I25"/>
    <mergeCell ref="M25:N25"/>
    <mergeCell ref="B49:C49"/>
    <mergeCell ref="M37:N37"/>
    <mergeCell ref="O21:P21"/>
    <mergeCell ref="K21:L21"/>
    <mergeCell ref="B26:R26"/>
    <mergeCell ref="E49:F49"/>
    <mergeCell ref="K41:L41"/>
    <mergeCell ref="G21:H21"/>
    <mergeCell ref="B23:R23"/>
    <mergeCell ref="B39:M39"/>
    <mergeCell ref="E1:M1"/>
    <mergeCell ref="E7:F7"/>
    <mergeCell ref="O39:P39"/>
    <mergeCell ref="N7:R7"/>
    <mergeCell ref="B25:G25"/>
    <mergeCell ref="J11:K11"/>
    <mergeCell ref="I2:J2"/>
    <mergeCell ref="K2:L2"/>
    <mergeCell ref="J9:K9"/>
    <mergeCell ref="J10:K10"/>
    <mergeCell ref="J13:K13"/>
    <mergeCell ref="J4:K4"/>
    <mergeCell ref="B16:C16"/>
    <mergeCell ref="G16:H16"/>
    <mergeCell ref="B37:C37"/>
    <mergeCell ref="B34:R35"/>
    <mergeCell ref="G37:H37"/>
    <mergeCell ref="P47:Q49"/>
    <mergeCell ref="B59:R59"/>
    <mergeCell ref="P53:Q53"/>
    <mergeCell ref="P55:Q55"/>
    <mergeCell ref="J57:K57"/>
    <mergeCell ref="P56:Q56"/>
    <mergeCell ref="K55:L55"/>
    <mergeCell ref="H53:I53"/>
    <mergeCell ref="E53:F53"/>
    <mergeCell ref="R51:R52"/>
    <mergeCell ref="K43:L43"/>
    <mergeCell ref="A79:R83"/>
    <mergeCell ref="D73:F73"/>
    <mergeCell ref="B66:L67"/>
    <mergeCell ref="B73:C73"/>
    <mergeCell ref="B69:C69"/>
    <mergeCell ref="G73:H73"/>
    <mergeCell ref="E69:F69"/>
    <mergeCell ref="H69:I69"/>
    <mergeCell ref="L69:M69"/>
    <mergeCell ref="L63:M63"/>
    <mergeCell ref="B53:C53"/>
    <mergeCell ref="B61:C61"/>
    <mergeCell ref="F61:G61"/>
    <mergeCell ref="L61:M61"/>
  </mergeCells>
  <phoneticPr fontId="21" type="noConversion"/>
  <dataValidations xWindow="432" yWindow="433" count="5">
    <dataValidation type="list" allowBlank="1" showInputMessage="1" showErrorMessage="1" sqref="K43:L43" xr:uid="{00000000-0002-0000-0100-000000000000}">
      <formula1>PipeDia</formula1>
    </dataValidation>
    <dataValidation type="list" allowBlank="1" showInputMessage="1" showErrorMessage="1" prompt="2.5 for dwellings using 1/4&quot;, 7/32&quot;,or 3/16&quot; holes_x000a__x000a_3.5 for dwellings using 5/32&quot; holes _x000a__x000a_5.0 for dwellings using 1/8&quot; holes" sqref="K55:L55" xr:uid="{00000000-0002-0000-0100-000001000000}">
      <formula1>MinHead</formula1>
    </dataValidation>
    <dataValidation operator="greaterThanOrEqual" allowBlank="1" showInputMessage="1" showErrorMessage="1" error="Value is less than allowed by rule" prompt="Laterals must be within 24 inches of the edge of the bed and spaced no further apart than 42 inches." sqref="J9:K9" xr:uid="{00000000-0002-0000-0100-000002000000}"/>
    <dataValidation type="list" allowBlank="1" showInputMessage="1" showErrorMessage="1" prompt="Min 1/8&quot;_x000a_Max 1/4&quot;" sqref="J13:K13" xr:uid="{00000000-0002-0000-0100-000003000000}">
      <formula1>PerfDia</formula1>
    </dataValidation>
    <dataValidation type="list" errorStyle="information" allowBlank="1" showInputMessage="1" showErrorMessage="1" errorTitle="Check Value" error="Spacing must be between 2ft and 5ft." prompt="Min 2.0 ft_x000a_Max 5.0 ft" sqref="J11:K11" xr:uid="{00000000-0002-0000-0100-000004000000}">
      <formula1>PerfSpace</formula1>
    </dataValidation>
  </dataValidations>
  <printOptions horizontalCentered="1"/>
  <pageMargins left="0.4" right="0.4" top="0.4" bottom="0.4" header="0.5" footer="0.5"/>
  <pageSetup scale="79" fitToHeight="2" orientation="portrait" blackAndWhite="1" r:id="rId3"/>
  <headerFooter alignWithMargins="0"/>
  <rowBreaks count="1" manualBreakCount="1">
    <brk id="43" max="17" man="1"/>
  </rowBreaks>
  <drawing r:id="rId4"/>
  <extLst>
    <ext xmlns:x14="http://schemas.microsoft.com/office/spreadsheetml/2009/9/main" uri="{CCE6A557-97BC-4b89-ADB6-D9C93CAAB3DF}">
      <x14:dataValidations xmlns:xm="http://schemas.microsoft.com/office/excel/2006/main" xWindow="432" yWindow="433" count="1">
        <x14:dataValidation type="list" allowBlank="1" xr:uid="{00000000-0002-0000-0100-000005000000}">
          <x14:formula1>
            <xm:f>'Drop-Down Lists'!$F$52:$F$53</xm:f>
          </x14:formula1>
          <xm:sqref>K41:L41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55"/>
  </sheetPr>
  <dimension ref="A1:AU128"/>
  <sheetViews>
    <sheetView showGridLines="0" view="pageBreakPreview" topLeftCell="A11" zoomScaleNormal="100" zoomScaleSheetLayoutView="100" workbookViewId="0">
      <selection activeCell="F28" sqref="F28:G28"/>
    </sheetView>
  </sheetViews>
  <sheetFormatPr defaultColWidth="6.42578125" defaultRowHeight="24.75" customHeight="1" x14ac:dyDescent="0.2"/>
  <cols>
    <col min="1" max="1" width="3.42578125" style="16" customWidth="1"/>
    <col min="2" max="18" width="6.42578125" style="7" customWidth="1"/>
    <col min="19" max="19" width="6.42578125" style="3" customWidth="1"/>
    <col min="20" max="20" width="6.42578125" style="7" customWidth="1"/>
    <col min="21" max="43" width="6.42578125" style="7"/>
    <col min="44" max="44" width="6.85546875" style="7" bestFit="1" customWidth="1"/>
    <col min="45" max="45" width="7" style="7" bestFit="1" customWidth="1"/>
    <col min="46" max="46" width="6.85546875" style="7" bestFit="1" customWidth="1"/>
    <col min="47" max="16384" width="6.42578125" style="7"/>
  </cols>
  <sheetData>
    <row r="1" spans="1:22" ht="54.95" customHeight="1" x14ac:dyDescent="0.2">
      <c r="B1" s="93"/>
      <c r="C1" s="93"/>
      <c r="D1" s="93"/>
      <c r="E1" s="937" t="s">
        <v>637</v>
      </c>
      <c r="F1" s="937"/>
      <c r="G1" s="937"/>
      <c r="H1" s="937"/>
      <c r="I1" s="937"/>
      <c r="J1" s="937"/>
      <c r="K1" s="937"/>
      <c r="L1" s="937"/>
      <c r="M1" s="937"/>
      <c r="N1" s="937"/>
      <c r="O1" s="93"/>
      <c r="P1" s="94"/>
      <c r="Q1" s="94"/>
      <c r="R1" s="94"/>
      <c r="S1" s="94"/>
    </row>
    <row r="2" spans="1:22" ht="16.350000000000001" customHeight="1" x14ac:dyDescent="0.3">
      <c r="A2" s="119" t="s">
        <v>373</v>
      </c>
      <c r="B2" s="121" t="s">
        <v>374</v>
      </c>
      <c r="C2" s="120"/>
      <c r="D2" s="120"/>
      <c r="E2" s="120"/>
      <c r="F2" s="120"/>
      <c r="G2" s="120"/>
      <c r="H2" s="120"/>
      <c r="I2" s="1003" t="s">
        <v>431</v>
      </c>
      <c r="J2" s="1003"/>
      <c r="K2" s="988" t="e">
        <f>IF(ISBLANK(#REF!)," ",#REF!)</f>
        <v>#REF!</v>
      </c>
      <c r="L2" s="988"/>
      <c r="M2" s="120"/>
      <c r="N2" s="120"/>
      <c r="O2" s="120"/>
      <c r="P2" s="120"/>
      <c r="Q2" s="120"/>
      <c r="R2" s="120"/>
      <c r="S2" s="210" t="str">
        <f>'Drop-Down Lists'!$J40</f>
        <v>v 9.9.2021</v>
      </c>
      <c r="T2" s="45"/>
      <c r="U2" s="45"/>
      <c r="V2" s="45"/>
    </row>
    <row r="3" spans="1:22" ht="6" customHeight="1" x14ac:dyDescent="0.2">
      <c r="A3" s="77"/>
      <c r="B3" s="45"/>
      <c r="C3" s="45"/>
      <c r="D3" s="45"/>
      <c r="E3" s="45"/>
      <c r="F3" s="45"/>
      <c r="G3" s="45"/>
      <c r="H3" s="45"/>
      <c r="I3" s="82"/>
      <c r="J3" s="82"/>
      <c r="K3" s="82"/>
      <c r="L3" s="82"/>
      <c r="M3" s="45"/>
      <c r="N3" s="45"/>
      <c r="O3" s="45"/>
      <c r="P3" s="45"/>
      <c r="Q3" s="45"/>
      <c r="R3" s="45"/>
      <c r="S3" s="78"/>
      <c r="T3" s="45"/>
      <c r="U3" s="45"/>
      <c r="V3" s="45"/>
    </row>
    <row r="4" spans="1:22" ht="18" customHeight="1" x14ac:dyDescent="0.2">
      <c r="A4" s="77"/>
      <c r="B4" s="1004" t="s">
        <v>0</v>
      </c>
      <c r="C4" s="1004"/>
      <c r="D4" s="1004"/>
      <c r="E4" s="1004"/>
      <c r="F4" s="1004"/>
      <c r="G4" s="992"/>
      <c r="H4" s="992"/>
      <c r="I4" s="996" t="s">
        <v>586</v>
      </c>
      <c r="J4" s="997"/>
      <c r="K4" s="997"/>
      <c r="L4" s="998"/>
      <c r="M4" s="238"/>
      <c r="N4" s="239"/>
      <c r="O4" s="45"/>
      <c r="P4" s="45"/>
      <c r="Q4" s="45"/>
      <c r="S4" s="240">
        <v>0</v>
      </c>
      <c r="T4" s="45"/>
      <c r="U4" s="108"/>
      <c r="V4" s="45"/>
    </row>
    <row r="5" spans="1:22" ht="6" customHeight="1" x14ac:dyDescent="0.2">
      <c r="A5" s="77"/>
      <c r="B5" s="45"/>
      <c r="C5" s="45"/>
      <c r="D5" s="45"/>
      <c r="E5" s="45"/>
      <c r="F5" s="45"/>
      <c r="G5" s="45"/>
      <c r="H5" s="45"/>
      <c r="I5" s="45"/>
      <c r="J5" s="45"/>
      <c r="K5" s="45"/>
      <c r="L5" s="45"/>
      <c r="M5" s="45"/>
      <c r="N5" s="45"/>
      <c r="O5" s="45"/>
      <c r="P5" s="45"/>
      <c r="Q5" s="45"/>
      <c r="R5" s="108"/>
      <c r="S5" s="218"/>
      <c r="T5" s="45"/>
      <c r="U5" s="45"/>
      <c r="V5" s="45"/>
    </row>
    <row r="6" spans="1:22" ht="20.100000000000001" customHeight="1" x14ac:dyDescent="0.2">
      <c r="A6" s="79" t="s">
        <v>68</v>
      </c>
      <c r="B6" s="7" t="s">
        <v>382</v>
      </c>
      <c r="K6" s="932"/>
      <c r="L6" s="1005"/>
      <c r="M6" s="7" t="s">
        <v>61</v>
      </c>
      <c r="N6" s="130" t="s">
        <v>381</v>
      </c>
      <c r="S6" s="38"/>
    </row>
    <row r="7" spans="1:22" ht="6" customHeight="1" x14ac:dyDescent="0.2">
      <c r="A7" s="48"/>
      <c r="K7" s="160"/>
      <c r="L7" s="160"/>
      <c r="R7" s="55"/>
      <c r="S7" s="219"/>
    </row>
    <row r="8" spans="1:22" ht="20.100000000000001" customHeight="1" x14ac:dyDescent="0.2">
      <c r="A8" s="79" t="s">
        <v>257</v>
      </c>
      <c r="B8" s="987" t="s">
        <v>687</v>
      </c>
      <c r="C8" s="987"/>
      <c r="D8" s="987"/>
      <c r="E8" s="987"/>
      <c r="F8" s="987"/>
      <c r="G8" s="987"/>
      <c r="H8" s="987"/>
      <c r="K8" s="923">
        <f>IF(I4="Pressure", MAX('Pres. Dist.'!L61:M61), " ")</f>
        <v>0</v>
      </c>
      <c r="L8" s="927"/>
      <c r="M8" s="7" t="s">
        <v>61</v>
      </c>
      <c r="S8" s="38"/>
    </row>
    <row r="9" spans="1:22" ht="6" customHeight="1" x14ac:dyDescent="0.2">
      <c r="R9" s="55"/>
      <c r="S9" s="219"/>
    </row>
    <row r="10" spans="1:22" ht="20.100000000000001" customHeight="1" x14ac:dyDescent="0.2">
      <c r="A10" s="79" t="s">
        <v>70</v>
      </c>
      <c r="B10" s="7" t="s">
        <v>688</v>
      </c>
      <c r="K10" s="993"/>
      <c r="L10" s="994"/>
      <c r="M10" s="994"/>
      <c r="N10" s="994"/>
      <c r="O10" s="994"/>
      <c r="P10" s="995"/>
      <c r="R10" s="55"/>
      <c r="S10" s="61"/>
    </row>
    <row r="11" spans="1:22" ht="6" customHeight="1" x14ac:dyDescent="0.2">
      <c r="S11" s="61"/>
    </row>
    <row r="12" spans="1:22" ht="16.350000000000001" customHeight="1" x14ac:dyDescent="0.2">
      <c r="A12" s="1000" t="s">
        <v>160</v>
      </c>
      <c r="B12" s="1001"/>
      <c r="C12" s="1001"/>
      <c r="D12" s="1001"/>
      <c r="E12" s="1001"/>
      <c r="F12" s="1001"/>
      <c r="G12" s="1001"/>
      <c r="H12" s="1001"/>
      <c r="I12" s="1001"/>
      <c r="J12" s="1001"/>
      <c r="K12" s="1001"/>
      <c r="L12" s="1001"/>
      <c r="M12" s="1001"/>
      <c r="N12" s="1001"/>
      <c r="O12" s="1001"/>
      <c r="P12" s="1001"/>
      <c r="Q12" s="1001"/>
      <c r="R12" s="1001"/>
      <c r="S12" s="1002"/>
      <c r="T12" s="45"/>
      <c r="U12" s="45"/>
      <c r="V12" s="45"/>
    </row>
    <row r="13" spans="1:22" ht="6" customHeight="1" x14ac:dyDescent="0.2">
      <c r="A13" s="81"/>
      <c r="B13" s="82"/>
      <c r="C13" s="82"/>
      <c r="D13" s="82"/>
      <c r="E13" s="82"/>
      <c r="F13" s="82"/>
      <c r="G13" s="82"/>
      <c r="H13" s="82"/>
      <c r="I13" s="82"/>
      <c r="J13" s="82"/>
      <c r="K13" s="82"/>
      <c r="L13" s="82"/>
      <c r="M13" s="82"/>
      <c r="N13" s="82"/>
      <c r="O13" s="82"/>
      <c r="P13" s="82"/>
      <c r="Q13" s="82"/>
      <c r="R13" s="82"/>
      <c r="S13" s="83"/>
      <c r="T13" s="45"/>
    </row>
    <row r="14" spans="1:22" ht="20.100000000000001" customHeight="1" x14ac:dyDescent="0.2">
      <c r="A14" s="79" t="s">
        <v>68</v>
      </c>
      <c r="B14" s="929" t="s">
        <v>303</v>
      </c>
      <c r="C14" s="929"/>
      <c r="D14" s="929"/>
      <c r="E14" s="929"/>
      <c r="F14" s="949"/>
      <c r="G14" s="950"/>
      <c r="H14" s="7" t="s">
        <v>29</v>
      </c>
      <c r="K14" s="45"/>
      <c r="L14" s="45"/>
      <c r="M14" s="45"/>
      <c r="N14" s="45"/>
      <c r="O14" s="45"/>
      <c r="P14" s="45"/>
      <c r="Q14" s="45"/>
      <c r="R14" s="45"/>
      <c r="S14" s="78"/>
      <c r="T14" s="45"/>
    </row>
    <row r="15" spans="1:22" ht="18" customHeight="1" x14ac:dyDescent="0.2">
      <c r="A15" s="48"/>
      <c r="B15" s="929" t="s">
        <v>21</v>
      </c>
      <c r="C15" s="929"/>
      <c r="D15" s="929"/>
      <c r="E15" s="929"/>
      <c r="F15" s="929"/>
      <c r="G15" s="929"/>
      <c r="H15" s="929"/>
      <c r="K15" s="45"/>
      <c r="L15" s="45"/>
      <c r="M15" s="45"/>
      <c r="N15" s="45"/>
      <c r="O15" s="45"/>
      <c r="P15" s="45"/>
      <c r="Q15" s="45"/>
      <c r="R15" s="45"/>
      <c r="S15" s="78"/>
      <c r="T15" s="45"/>
    </row>
    <row r="16" spans="1:22" ht="6" customHeight="1" x14ac:dyDescent="0.2">
      <c r="A16" s="80"/>
      <c r="B16" s="51"/>
      <c r="C16" s="51"/>
      <c r="D16" s="51"/>
      <c r="E16" s="51"/>
      <c r="F16" s="100"/>
      <c r="G16" s="100"/>
      <c r="H16" s="51"/>
      <c r="I16" s="51"/>
      <c r="J16" s="51"/>
      <c r="K16" s="9"/>
      <c r="L16" s="9"/>
      <c r="M16" s="9"/>
      <c r="N16" s="9"/>
      <c r="O16" s="9"/>
      <c r="P16" s="9"/>
      <c r="Q16" s="28"/>
      <c r="S16" s="62"/>
    </row>
    <row r="17" spans="1:19" ht="20.100000000000001" customHeight="1" x14ac:dyDescent="0.2">
      <c r="A17" s="79" t="s">
        <v>257</v>
      </c>
      <c r="B17" s="987" t="s">
        <v>302</v>
      </c>
      <c r="C17" s="987"/>
      <c r="D17" s="987"/>
      <c r="E17" s="987"/>
      <c r="F17" s="990"/>
      <c r="G17" s="991"/>
      <c r="H17" s="7" t="s">
        <v>29</v>
      </c>
      <c r="I17" s="9"/>
      <c r="J17" s="9"/>
      <c r="K17" s="9"/>
      <c r="L17" s="9"/>
      <c r="M17" s="9"/>
      <c r="N17" s="9"/>
      <c r="O17" s="9"/>
      <c r="P17" s="9"/>
      <c r="Q17" s="28"/>
      <c r="S17" s="62"/>
    </row>
    <row r="18" spans="1:19" ht="6" customHeight="1" x14ac:dyDescent="0.2">
      <c r="A18" s="80"/>
      <c r="K18" s="9"/>
      <c r="L18" s="9"/>
      <c r="M18" s="9"/>
      <c r="N18" s="9"/>
      <c r="O18" s="9"/>
      <c r="P18" s="9"/>
      <c r="Q18" s="28"/>
      <c r="S18" s="62"/>
    </row>
    <row r="19" spans="1:19" ht="20.100000000000001" customHeight="1" x14ac:dyDescent="0.2">
      <c r="A19" s="79" t="s">
        <v>70</v>
      </c>
      <c r="B19" s="929" t="s">
        <v>307</v>
      </c>
      <c r="C19" s="929"/>
      <c r="D19" s="929"/>
      <c r="E19" s="930"/>
      <c r="F19" s="938"/>
      <c r="G19" s="939"/>
      <c r="H19" s="920" t="s">
        <v>516</v>
      </c>
      <c r="I19" s="992"/>
      <c r="J19" s="992"/>
      <c r="K19" s="992"/>
      <c r="L19" s="992"/>
      <c r="M19" s="992"/>
      <c r="N19" s="992"/>
      <c r="O19" s="9"/>
      <c r="P19" s="9"/>
      <c r="Q19" s="28"/>
      <c r="S19" s="62"/>
    </row>
    <row r="20" spans="1:19" ht="6" customHeight="1" x14ac:dyDescent="0.2">
      <c r="A20" s="80"/>
      <c r="B20" s="101"/>
      <c r="I20" s="9"/>
      <c r="J20" s="9"/>
      <c r="K20" s="9"/>
      <c r="L20" s="9"/>
      <c r="M20" s="9"/>
      <c r="N20" s="9"/>
      <c r="O20" s="9"/>
      <c r="P20" s="9"/>
      <c r="Q20" s="28"/>
      <c r="S20" s="62"/>
    </row>
    <row r="21" spans="1:19" ht="23.45" customHeight="1" x14ac:dyDescent="0.2">
      <c r="A21" s="80"/>
      <c r="I21" s="9"/>
      <c r="J21" s="9"/>
      <c r="K21" s="9"/>
      <c r="L21" s="9"/>
      <c r="M21" s="9"/>
      <c r="N21" s="9"/>
      <c r="O21" s="9"/>
      <c r="P21" s="9"/>
      <c r="Q21" s="28"/>
      <c r="S21" s="62"/>
    </row>
    <row r="22" spans="1:19" ht="23.45" customHeight="1" x14ac:dyDescent="0.2">
      <c r="A22" s="80"/>
      <c r="I22" s="9"/>
      <c r="J22" s="9"/>
      <c r="K22" s="9"/>
      <c r="L22" s="9"/>
      <c r="M22" s="9"/>
      <c r="N22" s="9"/>
      <c r="O22" s="9"/>
      <c r="P22" s="9"/>
      <c r="Q22" s="28"/>
      <c r="S22" s="62"/>
    </row>
    <row r="23" spans="1:19" ht="23.45" customHeight="1" x14ac:dyDescent="0.2">
      <c r="A23" s="80"/>
      <c r="I23" s="9"/>
      <c r="J23" s="9"/>
      <c r="K23" s="9"/>
      <c r="L23" s="9"/>
      <c r="M23" s="9"/>
      <c r="N23" s="9"/>
      <c r="O23" s="9"/>
      <c r="P23" s="9"/>
      <c r="Q23" s="28"/>
      <c r="S23" s="62"/>
    </row>
    <row r="24" spans="1:19" ht="23.45" customHeight="1" x14ac:dyDescent="0.2">
      <c r="A24" s="80"/>
      <c r="I24" s="9"/>
      <c r="J24" s="9"/>
      <c r="K24" s="9"/>
      <c r="L24" s="9"/>
      <c r="M24" s="9"/>
      <c r="N24" s="9"/>
      <c r="O24" s="9"/>
      <c r="P24" s="9"/>
      <c r="Q24" s="28"/>
      <c r="S24" s="62"/>
    </row>
    <row r="25" spans="1:19" ht="23.45" customHeight="1" x14ac:dyDescent="0.2">
      <c r="A25" s="80"/>
      <c r="I25" s="9"/>
      <c r="J25" s="9"/>
      <c r="K25" s="9"/>
      <c r="L25" s="9"/>
      <c r="M25" s="9"/>
      <c r="N25" s="9"/>
      <c r="O25" s="9"/>
      <c r="P25" s="9"/>
      <c r="Q25" s="28"/>
      <c r="S25" s="62"/>
    </row>
    <row r="26" spans="1:19" ht="23.45" customHeight="1" x14ac:dyDescent="0.2">
      <c r="A26" s="80"/>
      <c r="I26" s="9"/>
      <c r="J26" s="9"/>
      <c r="K26" s="9"/>
      <c r="L26" s="9"/>
      <c r="M26" s="9"/>
      <c r="N26" s="9"/>
      <c r="O26" s="9"/>
      <c r="P26" s="9"/>
      <c r="Q26" s="28"/>
      <c r="S26" s="62"/>
    </row>
    <row r="27" spans="1:19" ht="23.45" customHeight="1" x14ac:dyDescent="0.2">
      <c r="A27" s="80"/>
      <c r="D27" s="16"/>
      <c r="E27" s="16"/>
      <c r="K27" s="956"/>
      <c r="L27" s="956"/>
      <c r="M27" s="2"/>
      <c r="N27" s="2"/>
      <c r="O27" s="2"/>
      <c r="P27" s="2"/>
      <c r="Q27" s="28"/>
      <c r="R27" s="44"/>
      <c r="S27" s="62"/>
    </row>
    <row r="28" spans="1:19" ht="20.100000000000001" customHeight="1" x14ac:dyDescent="0.2">
      <c r="A28" s="79" t="s">
        <v>246</v>
      </c>
      <c r="B28" s="987" t="s">
        <v>427</v>
      </c>
      <c r="C28" s="987"/>
      <c r="D28" s="987"/>
      <c r="E28" s="999"/>
      <c r="F28" s="932"/>
      <c r="G28" s="933"/>
      <c r="H28" s="7" t="s">
        <v>31</v>
      </c>
      <c r="I28" s="127"/>
      <c r="J28" s="128"/>
      <c r="K28" s="126"/>
      <c r="L28" s="126"/>
      <c r="M28" s="2"/>
      <c r="N28" s="2"/>
      <c r="O28" s="129"/>
      <c r="P28" s="129"/>
      <c r="Q28" s="44"/>
      <c r="R28" s="44"/>
      <c r="S28" s="62"/>
    </row>
    <row r="29" spans="1:19" ht="6" customHeight="1" x14ac:dyDescent="0.2">
      <c r="A29" s="79"/>
      <c r="F29" s="76"/>
      <c r="G29" s="76"/>
      <c r="H29" s="58"/>
      <c r="I29" s="128"/>
      <c r="J29" s="128"/>
      <c r="K29" s="126"/>
      <c r="L29" s="126"/>
      <c r="M29" s="3"/>
      <c r="N29" s="3"/>
      <c r="O29" s="17"/>
      <c r="P29" s="17"/>
      <c r="Q29" s="44"/>
      <c r="R29" s="44"/>
      <c r="S29" s="62"/>
    </row>
    <row r="30" spans="1:19" ht="20.100000000000001" customHeight="1" x14ac:dyDescent="0.2">
      <c r="A30" s="79"/>
      <c r="B30" s="987" t="s">
        <v>428</v>
      </c>
      <c r="C30" s="987"/>
      <c r="D30" s="987"/>
      <c r="E30" s="999"/>
      <c r="F30" s="946"/>
      <c r="G30" s="989"/>
      <c r="H30" s="7" t="s">
        <v>29</v>
      </c>
      <c r="I30" s="128"/>
      <c r="J30" s="128"/>
      <c r="K30" s="126"/>
      <c r="L30" s="126"/>
      <c r="M30" s="3"/>
      <c r="N30" s="3"/>
      <c r="O30" s="17"/>
      <c r="P30" s="17"/>
      <c r="Q30" s="44"/>
      <c r="R30" s="44"/>
      <c r="S30" s="62"/>
    </row>
    <row r="31" spans="1:19" ht="6" customHeight="1" x14ac:dyDescent="0.2">
      <c r="A31" s="79"/>
      <c r="F31" s="76"/>
      <c r="G31" s="76"/>
      <c r="H31" s="58"/>
      <c r="K31" s="3"/>
      <c r="L31" s="3"/>
      <c r="M31" s="3"/>
      <c r="N31" s="3"/>
      <c r="O31" s="17"/>
      <c r="P31" s="17"/>
      <c r="Q31" s="44"/>
      <c r="R31" s="44"/>
      <c r="S31" s="62"/>
    </row>
    <row r="32" spans="1:19" ht="18" customHeight="1" x14ac:dyDescent="0.2">
      <c r="A32" s="79" t="s">
        <v>247</v>
      </c>
      <c r="B32" s="987" t="s">
        <v>429</v>
      </c>
      <c r="C32" s="987"/>
      <c r="D32" s="987"/>
      <c r="E32" s="987"/>
      <c r="F32" s="987"/>
      <c r="G32" s="987"/>
      <c r="H32" s="987"/>
      <c r="I32" s="987"/>
      <c r="J32" s="987"/>
      <c r="K32" s="956"/>
      <c r="L32" s="956"/>
      <c r="M32" s="2"/>
      <c r="N32" s="2"/>
      <c r="O32" s="129"/>
      <c r="P32" s="129"/>
      <c r="Q32" s="44"/>
      <c r="R32" s="44"/>
      <c r="S32" s="62"/>
    </row>
    <row r="33" spans="1:19" ht="10.5" customHeight="1" x14ac:dyDescent="0.2">
      <c r="A33" s="79"/>
      <c r="K33" s="3"/>
      <c r="L33" s="3"/>
      <c r="M33" s="3"/>
      <c r="N33" s="3"/>
      <c r="O33" s="17"/>
      <c r="P33" s="17"/>
      <c r="Q33" s="44"/>
      <c r="R33" s="44"/>
      <c r="S33" s="62"/>
    </row>
    <row r="34" spans="1:19" ht="20.100000000000001" customHeight="1" x14ac:dyDescent="0.2">
      <c r="A34" s="48"/>
      <c r="B34" s="7" t="s">
        <v>305</v>
      </c>
      <c r="E34" s="909" t="str">
        <f>IF(ISBLANK(F28),"",(1042*((MAX(K8,K6)/(130*F28^2.63))^1.85)))</f>
        <v/>
      </c>
      <c r="F34" s="910"/>
      <c r="G34" s="920" t="s">
        <v>304</v>
      </c>
      <c r="H34" s="987"/>
      <c r="I34" s="987"/>
      <c r="J34" s="987"/>
      <c r="N34" s="27"/>
      <c r="O34" s="27"/>
      <c r="P34" s="44"/>
      <c r="Q34" s="44"/>
      <c r="R34" s="44"/>
      <c r="S34" s="62"/>
    </row>
    <row r="35" spans="1:19" ht="6" customHeight="1" x14ac:dyDescent="0.2">
      <c r="A35" s="48"/>
      <c r="F35" s="76"/>
      <c r="G35" s="76"/>
      <c r="N35" s="27"/>
      <c r="O35" s="27"/>
      <c r="P35" s="44"/>
      <c r="Q35" s="44"/>
      <c r="R35" s="44"/>
      <c r="S35" s="62"/>
    </row>
    <row r="36" spans="1:19" ht="18" customHeight="1" x14ac:dyDescent="0.2">
      <c r="A36" s="79" t="s">
        <v>259</v>
      </c>
      <c r="B36" s="971" t="s">
        <v>689</v>
      </c>
      <c r="C36" s="971"/>
      <c r="D36" s="971"/>
      <c r="E36" s="971"/>
      <c r="F36" s="971"/>
      <c r="G36" s="971"/>
      <c r="H36" s="971"/>
      <c r="I36" s="971"/>
      <c r="J36" s="971"/>
      <c r="K36" s="971"/>
      <c r="L36" s="971"/>
      <c r="M36" s="9"/>
      <c r="N36" s="9"/>
      <c r="O36" s="27"/>
      <c r="P36" s="44"/>
      <c r="Q36" s="44"/>
      <c r="R36" s="44"/>
      <c r="S36" s="62"/>
    </row>
    <row r="37" spans="1:19" ht="18" customHeight="1" x14ac:dyDescent="0.2">
      <c r="A37" s="79"/>
      <c r="B37" s="971"/>
      <c r="C37" s="971"/>
      <c r="D37" s="971"/>
      <c r="E37" s="971"/>
      <c r="F37" s="971"/>
      <c r="G37" s="971"/>
      <c r="H37" s="971"/>
      <c r="I37" s="971"/>
      <c r="J37" s="971"/>
      <c r="K37" s="971"/>
      <c r="L37" s="971"/>
      <c r="M37" s="9"/>
      <c r="N37" s="9"/>
      <c r="O37" s="27"/>
      <c r="P37" s="44"/>
      <c r="Q37" s="44"/>
      <c r="S37" s="62"/>
    </row>
    <row r="38" spans="1:19" ht="18" customHeight="1" x14ac:dyDescent="0.2">
      <c r="A38" s="79"/>
      <c r="B38" s="971"/>
      <c r="C38" s="971"/>
      <c r="D38" s="971"/>
      <c r="E38" s="971"/>
      <c r="F38" s="971"/>
      <c r="G38" s="971"/>
      <c r="H38" s="971"/>
      <c r="I38" s="971"/>
      <c r="J38" s="971"/>
      <c r="K38" s="971"/>
      <c r="L38" s="971"/>
      <c r="M38" s="9"/>
      <c r="N38" s="9"/>
      <c r="O38" s="27"/>
      <c r="P38" s="44"/>
      <c r="Q38" s="44"/>
      <c r="S38" s="62"/>
    </row>
    <row r="39" spans="1:19" ht="20.100000000000001" customHeight="1" x14ac:dyDescent="0.2">
      <c r="A39" s="48"/>
      <c r="B39" s="925" t="str">
        <f>IF(ISBLANK(F30),"",F30)</f>
        <v/>
      </c>
      <c r="C39" s="926"/>
      <c r="D39" s="3" t="s">
        <v>29</v>
      </c>
      <c r="E39" s="3" t="s">
        <v>37</v>
      </c>
      <c r="F39" s="3">
        <v>1.25</v>
      </c>
      <c r="G39" s="3" t="s">
        <v>38</v>
      </c>
      <c r="H39" s="923" t="str">
        <f>IF(ISBLANK(F30),"",(B39*1.25))</f>
        <v/>
      </c>
      <c r="I39" s="924"/>
      <c r="J39" s="7" t="s">
        <v>29</v>
      </c>
      <c r="K39" s="71"/>
      <c r="L39" s="71"/>
      <c r="M39" s="59"/>
      <c r="S39" s="62"/>
    </row>
    <row r="40" spans="1:19" ht="6" customHeight="1" x14ac:dyDescent="0.2">
      <c r="A40" s="48"/>
      <c r="F40" s="71"/>
      <c r="G40" s="71"/>
      <c r="H40" s="58"/>
      <c r="I40" s="58"/>
      <c r="J40" s="58"/>
      <c r="K40" s="58"/>
      <c r="L40" s="71"/>
      <c r="M40" s="71"/>
      <c r="N40" s="71"/>
      <c r="O40" s="59"/>
      <c r="S40" s="62"/>
    </row>
    <row r="41" spans="1:19" ht="18" customHeight="1" x14ac:dyDescent="0.2">
      <c r="A41" s="79" t="s">
        <v>260</v>
      </c>
      <c r="B41" s="929" t="s">
        <v>690</v>
      </c>
      <c r="C41" s="929"/>
      <c r="D41" s="929"/>
      <c r="E41" s="929"/>
      <c r="F41" s="929"/>
      <c r="G41" s="929"/>
      <c r="H41" s="929"/>
      <c r="I41" s="929"/>
      <c r="J41" s="929"/>
      <c r="K41" s="929"/>
      <c r="L41" s="929"/>
      <c r="M41" s="929"/>
      <c r="N41" s="929"/>
      <c r="O41" s="929"/>
      <c r="P41" s="929"/>
      <c r="Q41" s="929"/>
      <c r="R41" s="929"/>
      <c r="S41" s="930"/>
    </row>
    <row r="42" spans="1:19" ht="18" customHeight="1" x14ac:dyDescent="0.2">
      <c r="A42" s="80"/>
      <c r="B42" s="987" t="s">
        <v>306</v>
      </c>
      <c r="C42" s="987"/>
      <c r="D42" s="987"/>
      <c r="E42" s="987"/>
      <c r="F42" s="9"/>
      <c r="G42" s="9"/>
      <c r="H42" s="9"/>
      <c r="I42" s="9"/>
      <c r="J42" s="9"/>
      <c r="K42" s="9"/>
      <c r="L42" s="9"/>
      <c r="M42" s="9"/>
      <c r="S42" s="62"/>
    </row>
    <row r="43" spans="1:19" ht="20.100000000000001" customHeight="1" x14ac:dyDescent="0.2">
      <c r="A43" s="48"/>
      <c r="B43" s="909" t="str">
        <f>IF(ISBLANK(E34)," ",E34)</f>
        <v/>
      </c>
      <c r="C43" s="910"/>
      <c r="D43" s="7" t="s">
        <v>155</v>
      </c>
      <c r="G43" s="3" t="s">
        <v>37</v>
      </c>
      <c r="H43" s="923" t="str">
        <f>H39</f>
        <v/>
      </c>
      <c r="I43" s="924"/>
      <c r="J43" s="7" t="s">
        <v>29</v>
      </c>
      <c r="K43" s="102" t="s">
        <v>300</v>
      </c>
      <c r="L43" s="3">
        <v>100</v>
      </c>
      <c r="M43" s="3" t="s">
        <v>38</v>
      </c>
      <c r="N43" s="923" t="str">
        <f>IF(ISBLANK(F30),"",((B43*H43)/100))</f>
        <v/>
      </c>
      <c r="O43" s="924"/>
      <c r="P43" s="7" t="s">
        <v>29</v>
      </c>
      <c r="S43" s="62"/>
    </row>
    <row r="44" spans="1:19" ht="6" customHeight="1" x14ac:dyDescent="0.2">
      <c r="A44" s="208"/>
      <c r="B44" s="52"/>
      <c r="C44" s="84"/>
      <c r="D44" s="84"/>
      <c r="E44" s="85"/>
      <c r="F44" s="52"/>
      <c r="G44" s="68"/>
      <c r="H44" s="84"/>
      <c r="I44" s="84"/>
      <c r="J44" s="85"/>
      <c r="K44" s="86"/>
      <c r="L44" s="92"/>
      <c r="M44" s="92"/>
      <c r="N44" s="92"/>
      <c r="O44" s="92"/>
      <c r="P44" s="92"/>
      <c r="Q44" s="92"/>
      <c r="R44" s="92"/>
      <c r="S44" s="215"/>
    </row>
    <row r="45" spans="1:19" ht="6" customHeight="1" x14ac:dyDescent="0.2">
      <c r="A45" s="70"/>
      <c r="B45" s="40"/>
      <c r="C45" s="87"/>
      <c r="D45" s="87"/>
      <c r="E45" s="88"/>
      <c r="F45" s="40"/>
      <c r="G45" s="89"/>
      <c r="H45" s="87"/>
      <c r="I45" s="87"/>
      <c r="J45" s="88"/>
      <c r="K45" s="90"/>
      <c r="L45" s="89"/>
      <c r="M45" s="103"/>
      <c r="N45" s="88"/>
      <c r="O45" s="91"/>
      <c r="P45" s="91"/>
      <c r="Q45" s="91"/>
      <c r="R45" s="91"/>
      <c r="S45" s="220"/>
    </row>
    <row r="46" spans="1:19" ht="18" customHeight="1" x14ac:dyDescent="0.2">
      <c r="A46" s="79" t="s">
        <v>261</v>
      </c>
      <c r="B46" s="4" t="s">
        <v>701</v>
      </c>
      <c r="C46" s="127"/>
      <c r="D46" s="127"/>
      <c r="E46" s="127"/>
      <c r="F46" s="127"/>
      <c r="G46" s="127"/>
      <c r="H46" s="127"/>
      <c r="I46" s="127"/>
      <c r="J46" s="127"/>
      <c r="K46" s="127"/>
      <c r="L46" s="127"/>
      <c r="M46" s="127"/>
      <c r="N46" s="127"/>
      <c r="O46" s="127"/>
      <c r="P46" s="127"/>
      <c r="Q46" s="127"/>
      <c r="R46" s="127"/>
      <c r="S46" s="285"/>
    </row>
    <row r="47" spans="1:19" ht="6" customHeight="1" x14ac:dyDescent="0.2">
      <c r="A47" s="80"/>
      <c r="B47" s="26"/>
      <c r="C47" s="26"/>
      <c r="D47" s="26"/>
      <c r="E47" s="26"/>
      <c r="F47" s="26"/>
      <c r="G47" s="26"/>
      <c r="H47" s="26"/>
      <c r="I47" s="26"/>
      <c r="J47" s="26"/>
      <c r="K47" s="26"/>
      <c r="L47" s="26"/>
      <c r="M47" s="26"/>
      <c r="N47" s="26"/>
      <c r="P47" s="26"/>
      <c r="Q47" s="26"/>
      <c r="R47" s="3"/>
      <c r="S47" s="62"/>
    </row>
    <row r="48" spans="1:19" ht="20.100000000000001" customHeight="1" x14ac:dyDescent="0.2">
      <c r="A48" s="48"/>
      <c r="B48" s="923" t="str">
        <f>IF(ISBLANK(F14)," ",(F14))</f>
        <v xml:space="preserve"> </v>
      </c>
      <c r="C48" s="924"/>
      <c r="D48" s="7" t="s">
        <v>154</v>
      </c>
      <c r="E48" s="3" t="s">
        <v>163</v>
      </c>
      <c r="F48" s="923" t="str">
        <f>IF(ISBLANK(F17)," ",(F17))</f>
        <v xml:space="preserve"> </v>
      </c>
      <c r="G48" s="924"/>
      <c r="H48" s="7" t="s">
        <v>29</v>
      </c>
      <c r="I48" s="3" t="s">
        <v>163</v>
      </c>
      <c r="J48" s="923" t="str">
        <f>IF(ISBLANK(F19)," ",F19)</f>
        <v xml:space="preserve"> </v>
      </c>
      <c r="K48" s="924"/>
      <c r="L48" s="7" t="s">
        <v>296</v>
      </c>
      <c r="M48" s="923" t="str">
        <f>IF(ISBLANK(N43)," ",N43)</f>
        <v/>
      </c>
      <c r="N48" s="924"/>
      <c r="O48" s="7" t="s">
        <v>380</v>
      </c>
      <c r="P48" s="923" t="str">
        <f>IF(ISBLANK(F28),"",SUM(B48,J48,F48+M48,))</f>
        <v/>
      </c>
      <c r="Q48" s="924"/>
      <c r="R48" s="7" t="s">
        <v>29</v>
      </c>
      <c r="S48" s="61"/>
    </row>
    <row r="49" spans="1:47" ht="6" customHeight="1" x14ac:dyDescent="0.2">
      <c r="A49" s="96"/>
      <c r="B49" s="52"/>
      <c r="C49" s="52"/>
      <c r="D49" s="52"/>
      <c r="E49" s="52"/>
      <c r="F49" s="52"/>
      <c r="G49" s="52"/>
      <c r="H49" s="52"/>
      <c r="I49" s="52"/>
      <c r="J49" s="52"/>
      <c r="K49" s="52"/>
      <c r="L49" s="52"/>
      <c r="M49" s="52"/>
      <c r="N49" s="52"/>
      <c r="O49" s="52"/>
      <c r="P49" s="37"/>
      <c r="Q49" s="52"/>
      <c r="R49" s="35"/>
      <c r="S49" s="221"/>
    </row>
    <row r="50" spans="1:47" ht="16.350000000000001" customHeight="1" x14ac:dyDescent="0.2">
      <c r="A50" s="974" t="s">
        <v>161</v>
      </c>
      <c r="B50" s="975"/>
      <c r="C50" s="975"/>
      <c r="D50" s="975"/>
      <c r="E50" s="975"/>
      <c r="F50" s="975"/>
      <c r="G50" s="975"/>
      <c r="H50" s="975"/>
      <c r="I50" s="975"/>
      <c r="J50" s="975"/>
      <c r="K50" s="975"/>
      <c r="L50" s="975"/>
      <c r="M50" s="975"/>
      <c r="N50" s="975"/>
      <c r="O50" s="975"/>
      <c r="P50" s="975"/>
      <c r="Q50" s="975"/>
      <c r="R50" s="975"/>
      <c r="S50" s="976"/>
      <c r="T50" s="45"/>
    </row>
    <row r="51" spans="1:47" ht="20.45" customHeight="1" x14ac:dyDescent="0.2">
      <c r="A51" s="977" t="s">
        <v>67</v>
      </c>
      <c r="B51" s="978"/>
      <c r="C51" s="978"/>
      <c r="D51" s="978"/>
      <c r="E51" s="978"/>
      <c r="F51" s="978"/>
      <c r="G51" s="978"/>
      <c r="H51" s="979" t="str">
        <f>IF(ISBLANK(F14),"",(MAX(K6,K8)))</f>
        <v/>
      </c>
      <c r="I51" s="979"/>
      <c r="J51" s="114" t="s">
        <v>691</v>
      </c>
      <c r="K51" s="114"/>
      <c r="L51" s="114"/>
      <c r="N51" s="114"/>
      <c r="O51" s="979" t="str">
        <f>IF(ISBLANK(F14), "  ",P48)</f>
        <v xml:space="preserve">  </v>
      </c>
      <c r="P51" s="979"/>
      <c r="Q51" s="114" t="s">
        <v>301</v>
      </c>
      <c r="S51" s="222"/>
    </row>
    <row r="52" spans="1:47" ht="6" customHeight="1" x14ac:dyDescent="0.2">
      <c r="A52" s="70"/>
      <c r="B52" s="40"/>
      <c r="C52" s="87"/>
      <c r="D52" s="87"/>
      <c r="E52" s="88"/>
      <c r="F52" s="40"/>
      <c r="G52" s="89"/>
      <c r="H52" s="87"/>
      <c r="I52" s="87"/>
      <c r="J52" s="88"/>
      <c r="K52" s="90"/>
      <c r="L52" s="89"/>
      <c r="M52" s="103"/>
      <c r="N52" s="88"/>
      <c r="O52" s="91"/>
      <c r="P52" s="91"/>
      <c r="Q52" s="91"/>
      <c r="R52" s="91"/>
      <c r="S52" s="220"/>
    </row>
    <row r="53" spans="1:47" ht="20.100000000000001" customHeight="1" x14ac:dyDescent="0.2">
      <c r="A53" s="983" t="s">
        <v>10</v>
      </c>
      <c r="B53" s="984"/>
      <c r="C53" s="984"/>
      <c r="D53" s="985"/>
      <c r="E53" s="985"/>
      <c r="F53" s="985"/>
      <c r="G53" s="985"/>
      <c r="H53" s="985"/>
      <c r="I53" s="985"/>
      <c r="J53" s="985"/>
      <c r="K53" s="985"/>
      <c r="L53" s="985"/>
      <c r="M53" s="985"/>
      <c r="N53" s="985"/>
      <c r="O53" s="985"/>
      <c r="P53" s="985"/>
      <c r="Q53" s="985"/>
      <c r="R53" s="985"/>
      <c r="S53" s="986"/>
    </row>
    <row r="54" spans="1:47" ht="84.75" customHeight="1" thickBot="1" x14ac:dyDescent="0.25">
      <c r="A54" s="980"/>
      <c r="B54" s="981"/>
      <c r="C54" s="981"/>
      <c r="D54" s="981"/>
      <c r="E54" s="981"/>
      <c r="F54" s="981"/>
      <c r="G54" s="981"/>
      <c r="H54" s="981"/>
      <c r="I54" s="981"/>
      <c r="J54" s="981"/>
      <c r="K54" s="981"/>
      <c r="L54" s="981"/>
      <c r="M54" s="981"/>
      <c r="N54" s="981"/>
      <c r="O54" s="981"/>
      <c r="P54" s="981"/>
      <c r="Q54" s="981"/>
      <c r="R54" s="981"/>
      <c r="S54" s="982"/>
    </row>
    <row r="55" spans="1:47" ht="9.75" customHeight="1" x14ac:dyDescent="0.2">
      <c r="AU55" s="17"/>
    </row>
    <row r="56" spans="1:47" ht="24.75" customHeight="1" x14ac:dyDescent="0.2">
      <c r="AU56" s="17"/>
    </row>
    <row r="57" spans="1:47" ht="24.75" customHeight="1" x14ac:dyDescent="0.2">
      <c r="AU57" s="17"/>
    </row>
    <row r="58" spans="1:47" ht="24.75" customHeight="1" x14ac:dyDescent="0.2">
      <c r="AU58" s="17"/>
    </row>
    <row r="59" spans="1:47" ht="24.75" customHeight="1" x14ac:dyDescent="0.2">
      <c r="AU59" s="17"/>
    </row>
    <row r="60" spans="1:47" ht="24.75" customHeight="1" x14ac:dyDescent="0.2">
      <c r="AU60" s="17"/>
    </row>
    <row r="61" spans="1:47" ht="24.75" customHeight="1" x14ac:dyDescent="0.2">
      <c r="AU61" s="17"/>
    </row>
    <row r="62" spans="1:47" ht="24.75" customHeight="1" x14ac:dyDescent="0.2">
      <c r="AU62" s="17"/>
    </row>
    <row r="63" spans="1:47" ht="24.75" customHeight="1" x14ac:dyDescent="0.2">
      <c r="AU63" s="17"/>
    </row>
    <row r="64" spans="1:47" ht="24.75" customHeight="1" x14ac:dyDescent="0.2">
      <c r="AU64" s="17"/>
    </row>
    <row r="65" spans="26:47" ht="24.75" customHeight="1" x14ac:dyDescent="0.2">
      <c r="AU65" s="17"/>
    </row>
    <row r="66" spans="26:47" ht="24.75" customHeight="1" x14ac:dyDescent="0.2">
      <c r="AU66" s="17"/>
    </row>
    <row r="67" spans="26:47" ht="24.75" customHeight="1" x14ac:dyDescent="0.2">
      <c r="AU67" s="17"/>
    </row>
    <row r="68" spans="26:47" ht="24.75" customHeight="1" x14ac:dyDescent="0.2">
      <c r="AU68" s="17"/>
    </row>
    <row r="69" spans="26:47" ht="24.75" customHeight="1" x14ac:dyDescent="0.2">
      <c r="AU69" s="17"/>
    </row>
    <row r="70" spans="26:47" ht="24.75" customHeight="1" x14ac:dyDescent="0.2">
      <c r="AU70" s="17"/>
    </row>
    <row r="71" spans="26:47" ht="24.75" customHeight="1" x14ac:dyDescent="0.2">
      <c r="AU71" s="17"/>
    </row>
    <row r="72" spans="26:47" ht="24.75" customHeight="1" x14ac:dyDescent="0.2">
      <c r="AU72" s="17"/>
    </row>
    <row r="73" spans="26:47" ht="24.75" customHeight="1" x14ac:dyDescent="0.2">
      <c r="AU73" s="17"/>
    </row>
    <row r="74" spans="26:47" ht="24.75" customHeight="1" x14ac:dyDescent="0.2">
      <c r="AU74" s="17"/>
    </row>
    <row r="75" spans="26:47" ht="24.75" customHeight="1" x14ac:dyDescent="0.2">
      <c r="AU75" s="17"/>
    </row>
    <row r="76" spans="26:47" ht="24.75" customHeight="1" x14ac:dyDescent="0.2">
      <c r="AU76" s="17"/>
    </row>
    <row r="77" spans="26:47" ht="24.75" customHeight="1" x14ac:dyDescent="0.2">
      <c r="Z77" s="19"/>
      <c r="AA77" s="17"/>
      <c r="AB77" s="972" t="s">
        <v>11</v>
      </c>
      <c r="AC77" s="973"/>
      <c r="AD77" s="72">
        <v>1.5</v>
      </c>
      <c r="AE77" s="72">
        <v>2</v>
      </c>
      <c r="AF77" s="73">
        <v>3</v>
      </c>
      <c r="AU77" s="17"/>
    </row>
    <row r="78" spans="26:47" ht="24.75" customHeight="1" x14ac:dyDescent="0.2">
      <c r="Z78" s="17"/>
      <c r="AA78" s="17"/>
      <c r="AB78" s="972" t="s">
        <v>12</v>
      </c>
      <c r="AC78" s="973"/>
      <c r="AD78" s="74">
        <v>1.07</v>
      </c>
      <c r="AE78" s="72">
        <v>1.38</v>
      </c>
      <c r="AF78" s="73">
        <v>2.04</v>
      </c>
    </row>
    <row r="79" spans="26:47" ht="24.75" customHeight="1" x14ac:dyDescent="0.2">
      <c r="Z79" s="19"/>
      <c r="AA79" s="17"/>
      <c r="AB79" s="972" t="s">
        <v>13</v>
      </c>
      <c r="AC79" s="973"/>
      <c r="AD79" s="72">
        <v>4.03</v>
      </c>
      <c r="AE79" s="72">
        <v>5.17</v>
      </c>
      <c r="AF79" s="73">
        <v>7.67</v>
      </c>
    </row>
    <row r="80" spans="26:47" ht="24.75" customHeight="1" x14ac:dyDescent="0.2">
      <c r="Z80" s="19"/>
      <c r="AA80" s="17"/>
      <c r="AB80" s="972" t="s">
        <v>14</v>
      </c>
      <c r="AC80" s="973"/>
      <c r="AD80" s="72">
        <v>2.15</v>
      </c>
      <c r="AE80" s="72">
        <v>2.76</v>
      </c>
      <c r="AF80" s="73">
        <v>4.09</v>
      </c>
    </row>
    <row r="81" spans="26:32" ht="24.75" customHeight="1" x14ac:dyDescent="0.2">
      <c r="Z81" s="32"/>
      <c r="AA81" s="17"/>
      <c r="AB81" s="972" t="s">
        <v>15</v>
      </c>
      <c r="AC81" s="973"/>
      <c r="AD81" s="72">
        <v>2.68</v>
      </c>
      <c r="AE81" s="72">
        <v>3.45</v>
      </c>
      <c r="AF81" s="73">
        <v>5.1100000000000003</v>
      </c>
    </row>
    <row r="82" spans="26:32" ht="24.75" customHeight="1" x14ac:dyDescent="0.2">
      <c r="AA82" s="17"/>
      <c r="AB82" s="972" t="s">
        <v>16</v>
      </c>
      <c r="AC82" s="973"/>
      <c r="AD82" s="72">
        <v>8.0500000000000007</v>
      </c>
      <c r="AE82" s="74">
        <v>10.3</v>
      </c>
      <c r="AF82" s="75">
        <v>15.3</v>
      </c>
    </row>
    <row r="83" spans="26:32" ht="24.75" customHeight="1" x14ac:dyDescent="0.2">
      <c r="AA83" s="17"/>
      <c r="AB83" s="969" t="s">
        <v>17</v>
      </c>
      <c r="AC83" s="970"/>
      <c r="AD83" s="74">
        <v>13.4</v>
      </c>
      <c r="AE83" s="74">
        <v>17.2</v>
      </c>
      <c r="AF83" s="75">
        <v>25.5</v>
      </c>
    </row>
    <row r="84" spans="26:32" ht="24.75" customHeight="1" x14ac:dyDescent="0.2">
      <c r="AA84" s="17"/>
      <c r="AB84" s="969" t="s">
        <v>18</v>
      </c>
      <c r="AC84" s="970"/>
      <c r="AD84" s="74">
        <v>20.100000000000001</v>
      </c>
      <c r="AE84" s="74">
        <v>25.8</v>
      </c>
      <c r="AF84" s="75">
        <v>38.4</v>
      </c>
    </row>
    <row r="85" spans="26:32" ht="24.75" customHeight="1" x14ac:dyDescent="0.2">
      <c r="AA85" s="17"/>
      <c r="AB85" s="969" t="s">
        <v>19</v>
      </c>
      <c r="AC85" s="970"/>
      <c r="AD85" s="74">
        <v>45.6</v>
      </c>
      <c r="AE85" s="74">
        <v>58.6</v>
      </c>
      <c r="AF85" s="75">
        <v>86.9</v>
      </c>
    </row>
    <row r="86" spans="26:32" ht="24.75" customHeight="1" x14ac:dyDescent="0.2">
      <c r="AA86" s="17"/>
      <c r="AB86" s="969" t="s">
        <v>20</v>
      </c>
      <c r="AC86" s="970"/>
      <c r="AD86" s="72" t="s">
        <v>295</v>
      </c>
      <c r="AE86" s="72">
        <v>7.75</v>
      </c>
      <c r="AF86" s="75">
        <v>11.5</v>
      </c>
    </row>
    <row r="87" spans="26:32" ht="24.75" customHeight="1" x14ac:dyDescent="0.2">
      <c r="AA87" s="17"/>
    </row>
    <row r="88" spans="26:32" ht="24.75" customHeight="1" x14ac:dyDescent="0.2">
      <c r="AA88" s="17"/>
    </row>
    <row r="89" spans="26:32" ht="24.75" customHeight="1" x14ac:dyDescent="0.2">
      <c r="AA89" s="17"/>
    </row>
    <row r="90" spans="26:32" ht="24.75" customHeight="1" x14ac:dyDescent="0.2">
      <c r="AA90" s="17"/>
    </row>
    <row r="91" spans="26:32" ht="24.75" customHeight="1" x14ac:dyDescent="0.2">
      <c r="AA91" s="17"/>
    </row>
    <row r="92" spans="26:32" ht="24.75" customHeight="1" x14ac:dyDescent="0.2">
      <c r="AA92" s="17"/>
    </row>
    <row r="93" spans="26:32" ht="24.75" customHeight="1" x14ac:dyDescent="0.2">
      <c r="AA93" s="17"/>
    </row>
    <row r="94" spans="26:32" ht="24.75" customHeight="1" x14ac:dyDescent="0.2">
      <c r="AA94" s="17"/>
    </row>
    <row r="95" spans="26:32" ht="24.75" customHeight="1" x14ac:dyDescent="0.2">
      <c r="AA95" s="17"/>
    </row>
    <row r="96" spans="26:32" ht="24.75" customHeight="1" x14ac:dyDescent="0.2">
      <c r="AA96" s="17"/>
    </row>
    <row r="97" spans="27:27" ht="24.75" customHeight="1" x14ac:dyDescent="0.2">
      <c r="AA97" s="17"/>
    </row>
    <row r="98" spans="27:27" ht="24.75" customHeight="1" x14ac:dyDescent="0.2">
      <c r="AA98" s="17"/>
    </row>
    <row r="99" spans="27:27" ht="24.75" customHeight="1" x14ac:dyDescent="0.2">
      <c r="AA99" s="17"/>
    </row>
    <row r="100" spans="27:27" ht="24.75" customHeight="1" x14ac:dyDescent="0.2">
      <c r="AA100" s="17"/>
    </row>
    <row r="101" spans="27:27" ht="24.75" customHeight="1" x14ac:dyDescent="0.2">
      <c r="AA101" s="17"/>
    </row>
    <row r="102" spans="27:27" ht="24.75" customHeight="1" x14ac:dyDescent="0.2">
      <c r="AA102" s="17"/>
    </row>
    <row r="103" spans="27:27" ht="24.75" customHeight="1" x14ac:dyDescent="0.2">
      <c r="AA103" s="17"/>
    </row>
    <row r="104" spans="27:27" ht="24.75" customHeight="1" x14ac:dyDescent="0.2">
      <c r="AA104" s="17"/>
    </row>
    <row r="105" spans="27:27" ht="24.75" customHeight="1" x14ac:dyDescent="0.2">
      <c r="AA105" s="17"/>
    </row>
    <row r="106" spans="27:27" ht="24.75" customHeight="1" x14ac:dyDescent="0.2">
      <c r="AA106" s="17"/>
    </row>
    <row r="107" spans="27:27" ht="24.75" customHeight="1" x14ac:dyDescent="0.2">
      <c r="AA107" s="17"/>
    </row>
    <row r="108" spans="27:27" ht="24.75" customHeight="1" x14ac:dyDescent="0.2">
      <c r="AA108" s="17"/>
    </row>
    <row r="109" spans="27:27" ht="24.75" customHeight="1" x14ac:dyDescent="0.2">
      <c r="AA109" s="17"/>
    </row>
    <row r="110" spans="27:27" ht="24.75" customHeight="1" x14ac:dyDescent="0.2">
      <c r="AA110" s="17"/>
    </row>
    <row r="111" spans="27:27" ht="24.75" customHeight="1" x14ac:dyDescent="0.2">
      <c r="AA111" s="17"/>
    </row>
    <row r="112" spans="27:27" ht="24.75" customHeight="1" x14ac:dyDescent="0.2">
      <c r="AA112" s="17"/>
    </row>
    <row r="113" spans="27:27" ht="24.75" customHeight="1" x14ac:dyDescent="0.2">
      <c r="AA113" s="17"/>
    </row>
    <row r="114" spans="27:27" ht="24.75" customHeight="1" x14ac:dyDescent="0.2">
      <c r="AA114" s="17"/>
    </row>
    <row r="115" spans="27:27" ht="24.75" customHeight="1" x14ac:dyDescent="0.2">
      <c r="AA115" s="17"/>
    </row>
    <row r="116" spans="27:27" ht="24.75" customHeight="1" x14ac:dyDescent="0.2">
      <c r="AA116" s="17"/>
    </row>
    <row r="117" spans="27:27" ht="24.75" customHeight="1" x14ac:dyDescent="0.2">
      <c r="AA117" s="17"/>
    </row>
    <row r="118" spans="27:27" ht="24.75" customHeight="1" x14ac:dyDescent="0.2">
      <c r="AA118" s="17"/>
    </row>
    <row r="119" spans="27:27" ht="24.75" customHeight="1" x14ac:dyDescent="0.2">
      <c r="AA119" s="17"/>
    </row>
    <row r="120" spans="27:27" ht="24.75" customHeight="1" x14ac:dyDescent="0.2">
      <c r="AA120" s="17"/>
    </row>
    <row r="121" spans="27:27" ht="24.75" customHeight="1" x14ac:dyDescent="0.2">
      <c r="AA121" s="17"/>
    </row>
    <row r="122" spans="27:27" ht="24.75" customHeight="1" x14ac:dyDescent="0.2">
      <c r="AA122" s="17"/>
    </row>
    <row r="123" spans="27:27" ht="24.75" customHeight="1" x14ac:dyDescent="0.2">
      <c r="AA123" s="17"/>
    </row>
    <row r="124" spans="27:27" ht="24.75" customHeight="1" x14ac:dyDescent="0.2">
      <c r="AA124" s="17"/>
    </row>
    <row r="125" spans="27:27" ht="24.75" customHeight="1" x14ac:dyDescent="0.2">
      <c r="AA125" s="17"/>
    </row>
    <row r="126" spans="27:27" ht="24.75" customHeight="1" x14ac:dyDescent="0.2">
      <c r="AA126" s="17"/>
    </row>
    <row r="127" spans="27:27" ht="24.75" customHeight="1" x14ac:dyDescent="0.2">
      <c r="AA127" s="17"/>
    </row>
    <row r="128" spans="27:27" ht="24.75" customHeight="1" x14ac:dyDescent="0.2">
      <c r="AA128" s="17"/>
    </row>
  </sheetData>
  <sheetProtection algorithmName="SHA-512" hashValue="Ox6Yv+F6j4OpBt5zT/PuJ/joyDkD9muy5EbBYd9yLt7xNcgCFNXVKem569dHfBkkXPrExOddicdVwrCTQQ+CsA==" saltValue="Rm0Pi3itWRfb5XjVT6G3vQ==" spinCount="100000" sheet="1" objects="1" scenarios="1"/>
  <customSheetViews>
    <customSheetView guid="{D1431318-1DB8-4C45-813B-5A8065DFC797}" showPageBreaks="1" zeroValues="0" printArea="1" view="pageBreakPreview">
      <selection activeCell="I8" sqref="I8"/>
      <pageMargins left="0.45" right="0.45" top="0.5" bottom="0.5" header="0.3" footer="0.3"/>
      <printOptions horizontalCentered="1"/>
      <pageSetup scale="75" orientation="portrait" blackAndWhite="1" r:id="rId1"/>
    </customSheetView>
  </customSheetViews>
  <mergeCells count="56">
    <mergeCell ref="E1:N1"/>
    <mergeCell ref="B8:H8"/>
    <mergeCell ref="A12:S12"/>
    <mergeCell ref="I2:J2"/>
    <mergeCell ref="B4:H4"/>
    <mergeCell ref="K6:L6"/>
    <mergeCell ref="K8:L8"/>
    <mergeCell ref="K27:L27"/>
    <mergeCell ref="K2:L2"/>
    <mergeCell ref="F28:G28"/>
    <mergeCell ref="F30:G30"/>
    <mergeCell ref="B15:H15"/>
    <mergeCell ref="B17:E17"/>
    <mergeCell ref="F17:G17"/>
    <mergeCell ref="B19:E19"/>
    <mergeCell ref="F19:G19"/>
    <mergeCell ref="H19:N19"/>
    <mergeCell ref="K10:P10"/>
    <mergeCell ref="I4:L4"/>
    <mergeCell ref="B28:E28"/>
    <mergeCell ref="B30:E30"/>
    <mergeCell ref="B14:E14"/>
    <mergeCell ref="F14:G14"/>
    <mergeCell ref="N43:O43"/>
    <mergeCell ref="B32:J32"/>
    <mergeCell ref="K32:L32"/>
    <mergeCell ref="E34:F34"/>
    <mergeCell ref="G34:J34"/>
    <mergeCell ref="B39:C39"/>
    <mergeCell ref="H39:I39"/>
    <mergeCell ref="B41:S41"/>
    <mergeCell ref="B42:E42"/>
    <mergeCell ref="B43:C43"/>
    <mergeCell ref="H43:I43"/>
    <mergeCell ref="A53:S53"/>
    <mergeCell ref="B48:C48"/>
    <mergeCell ref="F48:G48"/>
    <mergeCell ref="J48:K48"/>
    <mergeCell ref="P48:Q48"/>
    <mergeCell ref="M48:N48"/>
    <mergeCell ref="AB83:AC83"/>
    <mergeCell ref="AB84:AC84"/>
    <mergeCell ref="AB85:AC85"/>
    <mergeCell ref="AB86:AC86"/>
    <mergeCell ref="B36:L38"/>
    <mergeCell ref="AB77:AC77"/>
    <mergeCell ref="AB78:AC78"/>
    <mergeCell ref="AB79:AC79"/>
    <mergeCell ref="AB80:AC80"/>
    <mergeCell ref="AB81:AC81"/>
    <mergeCell ref="AB82:AC82"/>
    <mergeCell ref="A50:S50"/>
    <mergeCell ref="A51:G51"/>
    <mergeCell ref="H51:I51"/>
    <mergeCell ref="O51:P51"/>
    <mergeCell ref="A54:S54"/>
  </mergeCells>
  <dataValidations count="5">
    <dataValidation type="list" allowBlank="1" showInputMessage="1" showErrorMessage="1" sqref="F17:G17" xr:uid="{00000000-0002-0000-0200-000000000000}">
      <formula1>DistHeadLoss</formula1>
    </dataValidation>
    <dataValidation type="list" allowBlank="1" showInputMessage="1" showErrorMessage="1" sqref="F28:G28" xr:uid="{00000000-0002-0000-0200-000001000000}">
      <formula1>PipeDia</formula1>
    </dataValidation>
    <dataValidation type="decimal" allowBlank="1" showInputMessage="1" showErrorMessage="1" sqref="K6" xr:uid="{00000000-0002-0000-0200-000002000000}">
      <formula1>10</formula1>
      <formula2>45</formula2>
    </dataValidation>
    <dataValidation type="list" allowBlank="1" showInputMessage="1" sqref="K10:P10" xr:uid="{00000000-0002-0000-0200-000003000000}">
      <formula1>PumpTankType</formula1>
    </dataValidation>
    <dataValidation type="list" allowBlank="1" showInputMessage="1" showErrorMessage="1" sqref="I4:L4" xr:uid="{00000000-0002-0000-0200-000004000000}">
      <formula1>Gravity_Or_Pressure</formula1>
    </dataValidation>
  </dataValidations>
  <printOptions horizontalCentered="1"/>
  <pageMargins left="0.45" right="0.45" top="0.5" bottom="0.5" header="0.3" footer="0.3"/>
  <pageSetup scale="75" orientation="portrait" blackAndWhite="1"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76</vt:i4>
      </vt:variant>
    </vt:vector>
  </HeadingPairs>
  <TitlesOfParts>
    <vt:vector size="87" baseType="lpstr">
      <vt:lpstr>Drop-Down Lists</vt:lpstr>
      <vt:lpstr>How to Use</vt:lpstr>
      <vt:lpstr>Residential Construction</vt:lpstr>
      <vt:lpstr>Design Summary</vt:lpstr>
      <vt:lpstr>Soil Log 1</vt:lpstr>
      <vt:lpstr>Soil log 2</vt:lpstr>
      <vt:lpstr>Mound Calculations</vt:lpstr>
      <vt:lpstr>Pres. Dist.</vt:lpstr>
      <vt:lpstr>Pump-Basic(1) </vt:lpstr>
      <vt:lpstr>Pump Tank(1)Demand</vt:lpstr>
      <vt:lpstr>Tank Buoyancy</vt:lpstr>
      <vt:lpstr>_10___45_gpm</vt:lpstr>
      <vt:lpstr>'Residential Construction'!_Hlk154577723</vt:lpstr>
      <vt:lpstr>AtGradeDown</vt:lpstr>
      <vt:lpstr>AtGradeUp</vt:lpstr>
      <vt:lpstr>Bedrooms</vt:lpstr>
      <vt:lpstr>CLR</vt:lpstr>
      <vt:lpstr>CoarseFragments</vt:lpstr>
      <vt:lpstr>DepthAlarm</vt:lpstr>
      <vt:lpstr>DepthPipe</vt:lpstr>
      <vt:lpstr>DispersalMedia</vt:lpstr>
      <vt:lpstr>DistHeadLoss</vt:lpstr>
      <vt:lpstr>DistMedia</vt:lpstr>
      <vt:lpstr>DistType</vt:lpstr>
      <vt:lpstr>EffScreen</vt:lpstr>
      <vt:lpstr>EndCenter</vt:lpstr>
      <vt:lpstr>FlowClass</vt:lpstr>
      <vt:lpstr>Gravity_Or_Pressure</vt:lpstr>
      <vt:lpstr>Hue</vt:lpstr>
      <vt:lpstr>LandscapePosition</vt:lpstr>
      <vt:lpstr>Laterals</vt:lpstr>
      <vt:lpstr>MediaDepth</vt:lpstr>
      <vt:lpstr>MediaLoadRate</vt:lpstr>
      <vt:lpstr>MinHead</vt:lpstr>
      <vt:lpstr>MoundAbsorptionRatio</vt:lpstr>
      <vt:lpstr>MPCAType</vt:lpstr>
      <vt:lpstr>Nutrients</vt:lpstr>
      <vt:lpstr>ObservationType</vt:lpstr>
      <vt:lpstr>OtherEstabType</vt:lpstr>
      <vt:lpstr>OtherEstabUnit</vt:lpstr>
      <vt:lpstr>'Residential Construction'!PayerName</vt:lpstr>
      <vt:lpstr>PerfDia</vt:lpstr>
      <vt:lpstr>PerfSpace</vt:lpstr>
      <vt:lpstr>PipeDia</vt:lpstr>
      <vt:lpstr>'Design Summary'!Print_Area</vt:lpstr>
      <vt:lpstr>'Drop-Down Lists'!Print_Area</vt:lpstr>
      <vt:lpstr>'Mound Calculations'!Print_Area</vt:lpstr>
      <vt:lpstr>'Pres. Dist.'!Print_Area</vt:lpstr>
      <vt:lpstr>'Pump Tank(1)Demand'!Print_Area</vt:lpstr>
      <vt:lpstr>'Pump-Basic(1) '!Print_Area</vt:lpstr>
      <vt:lpstr>'Residential Construction'!Print_Area</vt:lpstr>
      <vt:lpstr>'Soil Log 1'!Print_Area</vt:lpstr>
      <vt:lpstr>'Soil log 2'!Print_Area</vt:lpstr>
      <vt:lpstr>'Tank Buoyancy'!Print_Area</vt:lpstr>
      <vt:lpstr>'Pres. Dist.'!Print_Titles</vt:lpstr>
      <vt:lpstr>'Pump Tank(1)Demand'!Print_Titles</vt:lpstr>
      <vt:lpstr>PumpTankDesc</vt:lpstr>
      <vt:lpstr>PumpTankType</vt:lpstr>
      <vt:lpstr>PumpType</vt:lpstr>
      <vt:lpstr>RedoxIndicators</vt:lpstr>
      <vt:lpstr>RedoxKind</vt:lpstr>
      <vt:lpstr>Reduction</vt:lpstr>
      <vt:lpstr>RockFragments</vt:lpstr>
      <vt:lpstr>Sandy_Soil_Options</vt:lpstr>
      <vt:lpstr>SHLR</vt:lpstr>
      <vt:lpstr>SizeMult</vt:lpstr>
      <vt:lpstr>Slope</vt:lpstr>
      <vt:lpstr>SlopeShape</vt:lpstr>
      <vt:lpstr>SoilTexture7080</vt:lpstr>
      <vt:lpstr>SoilTextureOSTP</vt:lpstr>
      <vt:lpstr>STA</vt:lpstr>
      <vt:lpstr>StructureConsistence</vt:lpstr>
      <vt:lpstr>StructureGrade</vt:lpstr>
      <vt:lpstr>StructureShape</vt:lpstr>
      <vt:lpstr>TankSize</vt:lpstr>
      <vt:lpstr>'Residential Construction'!Text2</vt:lpstr>
      <vt:lpstr>'Residential Construction'!Text4</vt:lpstr>
      <vt:lpstr>'Residential Construction'!Text6</vt:lpstr>
      <vt:lpstr>'Residential Construction'!Text9</vt:lpstr>
      <vt:lpstr>TreatmentLevel</vt:lpstr>
      <vt:lpstr>TypeOfWastewater</vt:lpstr>
      <vt:lpstr>ValueChroma</vt:lpstr>
      <vt:lpstr>VolumePipe</vt:lpstr>
      <vt:lpstr>'Residential Construction'!Water</vt:lpstr>
      <vt:lpstr>YN</vt:lpstr>
      <vt:lpstr>YNOptional</vt:lpstr>
      <vt:lpstr>'Residential Construction'!Zip1</vt:lpstr>
    </vt:vector>
  </TitlesOfParts>
  <Manager>Sara Christopherson</Manager>
  <Company>University of Minnesota Onsite Sewage Treatment Program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SSTS Design Forms</dc:title>
  <dc:subject>Automated Design Forms for Septic System Design</dc:subject>
  <dc:creator>UMN;St. Louis County</dc:creator>
  <cp:lastModifiedBy>Austin Campbell</cp:lastModifiedBy>
  <cp:lastPrinted>2026-03-19T13:01:13Z</cp:lastPrinted>
  <dcterms:created xsi:type="dcterms:W3CDTF">2008-02-21T14:08:28Z</dcterms:created>
  <dcterms:modified xsi:type="dcterms:W3CDTF">2026-04-01T18:29:35Z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